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1">'BS'!$A$1:$G$59</definedName>
    <definedName name="_xlnm.Print_Area" localSheetId="3">'CashFlow'!$A$1:$E$65</definedName>
    <definedName name="_xlnm.Print_Area" localSheetId="0">'IS'!$A$1:$I$49</definedName>
    <definedName name="_xlnm.Print_Area" localSheetId="4">'Notes'!$A$1:$M$291</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<sst xmlns="http://schemas.openxmlformats.org/spreadsheetml/2006/main" count="359" uniqueCount="256">
  <si>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</si>
  <si>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</si>
  <si>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</si>
  <si>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</si>
  <si>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</si>
  <si>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</si>
  <si>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</si>
  <si>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</si>
  <si>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</si>
  <si>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</si>
  <si>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</si>
  <si>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</si>
  <si>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</si>
  <si>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</si>
  <si>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</si>
  <si>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</si>
  <si>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</si>
  <si>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</si>
  <si>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</si>
  <si>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</si>
  <si>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</si>
  <si>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</si>
  <si>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</si>
  <si>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</si>
  <si>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</si>
  <si>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</si>
  <si>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</si>
  <si>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</si>
  <si>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</si>
  <si>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</si>
  <si>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</si>
  <si>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</si>
  <si>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</si>
  <si>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</si>
  <si>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</si>
  <si>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</si>
  <si>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</si>
  <si>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</si>
  <si>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</si>
  <si>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</si>
  <si>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</si>
  <si>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</si>
  <si>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</si>
  <si>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</si>
  <si>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</si>
  <si>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</si>
  <si>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</si>
  <si>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</si>
  <si>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</si>
  <si>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</si>
  <si>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</si>
  <si>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</si>
  <si>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</si>
  <si>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</si>
  <si>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</si>
  <si>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</si>
  <si>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</si>
  <si>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</si>
  <si>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</si>
  <si>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</si>
  <si>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</si>
  <si>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</si>
  <si>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</si>
  <si>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</si>
  <si>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</si>
  <si>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</si>
  <si>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</si>
  <si>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</si>
  <si>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</si>
  <si>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</si>
  <si>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</si>
  <si>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</si>
  <si>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</si>
  <si>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</si>
  <si>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</si>
  <si>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</si>
  <si>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</si>
  <si>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</si>
  <si>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</si>
  <si>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</si>
  <si>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</si>
  <si>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</si>
  <si>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</si>
  <si>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</si>
  <si>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</si>
  <si>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</si>
  <si>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</si>
  <si>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</si>
  <si>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</si>
  <si>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</si>
  <si>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</si>
  <si>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</si>
  <si>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</si>
  <si>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</si>
  <si>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</si>
  <si>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</si>
  <si>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</si>
  <si>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</si>
  <si>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</si>
  <si>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</si>
  <si>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</si>
  <si>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Cash and cash equivalents at the end of period (Note 1)</t>
  </si>
  <si>
    <t>Not applicable as there were no profit forecast and profit guarantee published.</t>
  </si>
  <si>
    <t xml:space="preserve">Status of Corporate Proposal </t>
  </si>
  <si>
    <t>Reserves</t>
  </si>
  <si>
    <t>Retained</t>
  </si>
  <si>
    <t>Profits</t>
  </si>
  <si>
    <t>Change in The Composition of The Group</t>
  </si>
  <si>
    <t>Deferred tax liabilities</t>
  </si>
  <si>
    <t>Basic Earnings Per Share (sen)</t>
  </si>
  <si>
    <t>Basic earnings per share</t>
  </si>
  <si>
    <t>PART A : EXPLANATORY NOTES AS PER FRS 134</t>
  </si>
  <si>
    <t>(Unaudited)</t>
  </si>
  <si>
    <t>- Net changes in current assets</t>
  </si>
  <si>
    <t>- Net changes in current liabilities</t>
  </si>
  <si>
    <t>Net Assets per share (RM)</t>
  </si>
  <si>
    <t>Equity</t>
  </si>
  <si>
    <t xml:space="preserve">Total </t>
  </si>
  <si>
    <t>Profit for the period</t>
  </si>
  <si>
    <t>Current</t>
  </si>
  <si>
    <t>Year-to-date</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</si>
  <si>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</si>
  <si>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</si>
  <si>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</si>
  <si>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</si>
  <si>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</si>
  <si>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</si>
  <si>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</si>
  <si>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</si>
  <si>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</si>
  <si>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There was no purchase or disposal of quoted securities for the current quarter under review and financial year to date.</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</si>
  <si>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</si>
  <si>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</si>
  <si>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</si>
  <si>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</si>
  <si>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</si>
  <si>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</si>
  <si>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</si>
  <si>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</si>
  <si>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</si>
  <si>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</si>
  <si>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</si>
  <si>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</si>
  <si>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 xml:space="preserve"> Retained earnings</t>
  </si>
  <si>
    <t>Treasury shares</t>
  </si>
  <si>
    <t>Treasury</t>
  </si>
  <si>
    <t>Issuances and Repayment of Debt and Equity Securities</t>
  </si>
  <si>
    <t>Dividends Paid</t>
  </si>
  <si>
    <t>Weighted average number of ordinary</t>
  </si>
  <si>
    <t>Net profit attributable to equity holders (RM'000)</t>
  </si>
  <si>
    <t>There were no issuance and repayment of debts and equity securities, shares buy-back, shares cancellation, shares held as treasury shares or resale of treasury shares during the current quarter under review and financial year to date.</t>
  </si>
  <si>
    <t>At 1 January 2010</t>
  </si>
  <si>
    <t>There was no dilution in the earnings per share.</t>
  </si>
  <si>
    <t>N/A</t>
  </si>
  <si>
    <t>CONDENSED CONSOLIDATED STATEMENT OF COMPREHENSIVE INCOME</t>
  </si>
  <si>
    <t>Profit attributable to:</t>
  </si>
  <si>
    <t>CONDENSED CONSOLIDATED STATEMENT OF CASH FLOWS</t>
  </si>
  <si>
    <t>Cash generated from operations</t>
  </si>
  <si>
    <t>Net cash generated from operating activities</t>
  </si>
  <si>
    <t>Derivative Financial Instruments</t>
  </si>
  <si>
    <r>
      <t xml:space="preserve">- IC Interpretation 15, </t>
    </r>
    <r>
      <rPr>
        <i/>
        <sz val="10"/>
        <rFont val="Times New Roman"/>
        <family val="1"/>
      </rPr>
      <t>Agreements for the Construction of Real Estate</t>
    </r>
  </si>
  <si>
    <r>
      <t>The interim financial statements are unaudited and have been prepared in compliance with Financial Reporting Standards ("FRS") 134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</si>
  <si>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Basis of Preparation</t>
  </si>
  <si>
    <r>
      <t>Subsequent</t>
    </r>
    <r>
      <rPr>
        <b/>
        <sz val="10"/>
        <color indexed="10"/>
        <rFont val="Times New Roman"/>
        <family val="1"/>
      </rPr>
      <t xml:space="preserve"> </t>
    </r>
    <r>
      <rPr>
        <b/>
        <sz val="10"/>
        <rFont val="Times New Roman"/>
        <family val="1"/>
      </rPr>
      <t>Events</t>
    </r>
  </si>
  <si>
    <t>The purpose of entering currency forward contracts is to minimise the impact of unfavourable movement in exchange rate. There are no cash requirements for these contracts.</t>
  </si>
  <si>
    <t>The market risk posed by the Group's currency forward contracts depends on the economic changes that may impact market prices. As the exchange rate is pre-determined under such contracts, the market risk in these instruments is not significant. The currency forward contracts are transacted with the Group's banker and the credit risk for non-performance by the counterparty in these instruments is minimal.</t>
  </si>
  <si>
    <t>Total current liabilities</t>
  </si>
  <si>
    <t>Current tax liabilities</t>
  </si>
  <si>
    <t xml:space="preserve">Currency Forward Contracts            </t>
  </si>
  <si>
    <t>Fair value</t>
  </si>
  <si>
    <t xml:space="preserve">Principal or Notional </t>
  </si>
  <si>
    <t>Amount</t>
  </si>
  <si>
    <t>Assets</t>
  </si>
  <si>
    <t>Liabilities</t>
  </si>
  <si>
    <t>- Less than 1 year</t>
  </si>
  <si>
    <t>The adoption of the above FRSs and amendments did not have any material financial impacts on the Group's financial results.</t>
  </si>
  <si>
    <t>Contingent Liabilities and Contingent Assets</t>
  </si>
  <si>
    <t xml:space="preserve">Corporate guarantee granted by the Company in favour of </t>
  </si>
  <si>
    <t>There were no announced corporate proposals not completed as at the date of this report.</t>
  </si>
  <si>
    <t>Cash flows from financing activities</t>
  </si>
  <si>
    <t xml:space="preserve">  - prior</t>
  </si>
  <si>
    <t>There were no unusual items and amounts of items affecting assets, liabilities, equity, net income or cash flows during the current quarter under review and financial year to date.</t>
  </si>
  <si>
    <t xml:space="preserve">There were no changes in accounting estimates that have had material effect in the current quarter under review and financial year to date. </t>
  </si>
  <si>
    <t xml:space="preserve">  licensed banks for credit facilities granted to its subsidiaries</t>
  </si>
  <si>
    <t>31.12.2010</t>
  </si>
  <si>
    <t>B14.</t>
  </si>
  <si>
    <t>Realised and unrealised retained profits</t>
  </si>
  <si>
    <t>Total retained profits of the Company and its subsidiaries:</t>
  </si>
  <si>
    <t>- Realised</t>
  </si>
  <si>
    <t>- Unrealised</t>
  </si>
  <si>
    <t>Total group retained profits as per consolidated accounts</t>
  </si>
  <si>
    <t>Proceeds from disposal of property, plant and equipment</t>
  </si>
  <si>
    <t>- Improvements to FRSs (2010)</t>
  </si>
  <si>
    <r>
      <t xml:space="preserve">- Amendments to FRS 7, </t>
    </r>
    <r>
      <rPr>
        <i/>
        <sz val="10"/>
        <rFont val="Times New Roman"/>
        <family val="1"/>
      </rPr>
      <t>Financial Instruments: Disclosures - Improving Disclosures about Financial Instruments</t>
    </r>
  </si>
  <si>
    <t>Effective for annual periods beginning on or after 1 July 2011</t>
  </si>
  <si>
    <t>Effective for annual periods beginning on or after 1 January 2012</t>
  </si>
  <si>
    <r>
      <t xml:space="preserve">- IC Interpretation 19, </t>
    </r>
    <r>
      <rPr>
        <i/>
        <sz val="10"/>
        <rFont val="Times New Roman"/>
        <family val="1"/>
      </rPr>
      <t>Extinguishing Financial Liabilities with Equity Instruments</t>
    </r>
  </si>
  <si>
    <r>
      <t xml:space="preserve">- Amendments to IC Interpretation 14, </t>
    </r>
    <r>
      <rPr>
        <i/>
        <sz val="10"/>
        <rFont val="Times New Roman"/>
        <family val="1"/>
      </rPr>
      <t>Prepayments of a Minimum Funding Requirement</t>
    </r>
  </si>
  <si>
    <r>
      <t xml:space="preserve">- FRS 124, </t>
    </r>
    <r>
      <rPr>
        <i/>
        <sz val="10"/>
        <rFont val="Times New Roman"/>
        <family val="1"/>
      </rPr>
      <t>Related Party Disclosures (revised)</t>
    </r>
  </si>
  <si>
    <t>Less: Consolidation adjustments</t>
  </si>
  <si>
    <t xml:space="preserve">     Non-controlling interest</t>
  </si>
  <si>
    <t>Trade and other receivables</t>
  </si>
  <si>
    <t>Prepayments paid</t>
  </si>
  <si>
    <t>Trade and other payables</t>
  </si>
  <si>
    <t>Prepayments received</t>
  </si>
  <si>
    <t>At 1 January 2011</t>
  </si>
  <si>
    <t>Net cash used in investing activities</t>
  </si>
  <si>
    <t>The interim financial statements should be read in conjunction with the Audited Financial Statements for the year ended 31 December 2010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2010.</t>
  </si>
  <si>
    <t>The auditors’ report  on the financial statements for the year ended 31 December 2010 of the Group was not qualified.</t>
  </si>
  <si>
    <t>There was no revaluation of property, plant and equipment since the last Audited Financial Statements for the year ended 31 December 2010.</t>
  </si>
  <si>
    <t>Since the last Audited Financial Statements for the year ended 31 December 2010, the Group does not have any material litigation until the date of this report.</t>
  </si>
  <si>
    <r>
      <t xml:space="preserve">- FRS 127, </t>
    </r>
    <r>
      <rPr>
        <i/>
        <sz val="10"/>
        <rFont val="Times New Roman"/>
        <family val="1"/>
      </rPr>
      <t>Consolidated and Separate Financial Reporting Standards (revised)</t>
    </r>
  </si>
  <si>
    <r>
      <t xml:space="preserve">- Amendments to FRS 138, </t>
    </r>
    <r>
      <rPr>
        <i/>
        <sz val="10"/>
        <rFont val="Times New Roman"/>
        <family val="1"/>
      </rPr>
      <t>Intangible Assets</t>
    </r>
  </si>
  <si>
    <t>The following FRSs, IC Interpretations and Amendments to FRSs have been issued by the MASB but are not yet effective, and have yet to be adopted by the Group:</t>
  </si>
  <si>
    <t>The breakdown of the Group's retained profits as at the reporting date, into realised and unrealised, pursuant to the directive issued by Bursa Malaysia Securities Berhad ("Bursa Securities") on 25 March 2010 is as follows:-</t>
  </si>
  <si>
    <t>The Group's Executive Directors ("ED") review the operation in three reportable geographical segments as follow:-</t>
  </si>
  <si>
    <t>North America</t>
  </si>
  <si>
    <t>Total</t>
  </si>
  <si>
    <t>Segment revenue</t>
  </si>
  <si>
    <t>Segment trade receivables</t>
  </si>
  <si>
    <t xml:space="preserve">     Owners of the Company</t>
  </si>
  <si>
    <t>Total equity attributable to owners of the Company</t>
  </si>
  <si>
    <t>Non-controlling interest</t>
  </si>
  <si>
    <t>Total equity</t>
  </si>
  <si>
    <t>Dividends to the owners of the Company</t>
  </si>
  <si>
    <t>Deposits with licensed bank</t>
  </si>
  <si>
    <r>
      <t xml:space="preserve">The determination of realised and unrealised profits is in accordance to the Guidance on Special Matter No.1, </t>
    </r>
    <r>
      <rPr>
        <i/>
        <sz val="10"/>
        <rFont val="Times New Roman"/>
        <family val="1"/>
      </rPr>
      <t>Determination of Realised and Unrealised Profits or Losses in the Context of Disclosures, Pursuant to Bursa Malaysia Securities Berhad Listing Requirement</t>
    </r>
    <r>
      <rPr>
        <sz val="10"/>
        <rFont val="Times New Roman"/>
        <family val="1"/>
      </rPr>
      <t>, issued by the Malaysian Institute of Accountants on 20 December 2010, and presented based on the format prescribed by Bursa Securities.</t>
    </r>
  </si>
  <si>
    <t>Financial assets at fair value through profit and loss</t>
  </si>
  <si>
    <t>Since the reportable segment of the Group is primarily confined within one business, which is the manufacturing and sale of wooden picture frame moulding and timber products and its operation are carried out solely in Malaysia, it is not practicable for the Group to incur excessive cost to develop the necessary information, which is not available, for the disclosure of segment profit and segment asset (other than trade receivables) and it is not included in the internal management reports that are reviewed by the ED.</t>
  </si>
  <si>
    <t>-</t>
  </si>
  <si>
    <t>Asia Pacific</t>
  </si>
  <si>
    <t>QUARTERLY REPORT ON CONSOLIDATED RESULTS FOR THE SECOND QUARTER ENDED 30 JUNE 2011</t>
  </si>
  <si>
    <t>FOR THE QUARTER ENDED 30 JUNE 2011</t>
  </si>
  <si>
    <t>30.06.2011</t>
  </si>
  <si>
    <t>30.06.2010</t>
  </si>
  <si>
    <t>CONDENSED CONSOLIDATED  STATEMENT OF FINANCIAL POSITION AS AT 30 JUNE 2011</t>
  </si>
  <si>
    <t>At 30 June 2011</t>
  </si>
  <si>
    <t>At 30 June 2010</t>
  </si>
  <si>
    <t>Dividends approved in respect of the previous year</t>
  </si>
  <si>
    <t xml:space="preserve">QUARTERLY REPORT ON CONSOLIDATED RESULTS FOR THE SECOND QUARTER </t>
  </si>
  <si>
    <t>ENDED 30 JUNE 2011</t>
  </si>
  <si>
    <t>Dividend paid</t>
  </si>
  <si>
    <t>Net cash used in financing activities</t>
  </si>
  <si>
    <t>Net (decrease)/increase in cash and cash equivalents</t>
  </si>
  <si>
    <t>Income taxes (paid)/refund</t>
  </si>
  <si>
    <t>During the current quarter under review, a second interim dividend comprising franked dividend of 10% or 5 sen, less 25% tax per ordinary share and tax-exempt dividend of 2.5% or 1.25 sen per ordinary share totalling RM6.0 million in respect of the financial year ended 31 December 2010 was paid on 19 May 2011.</t>
  </si>
  <si>
    <t>There were no changes in the composition of the Group for the quarter ended 30 June 2011 including business combination, acquisition or disposal of subsidiaries and long term investments, restructuring and discontinued operation.</t>
  </si>
  <si>
    <t>As at 30 June 2011, the contingent liabilities and contingent assets of a material nature are as follow:-</t>
  </si>
  <si>
    <t>As at 30 June 2011, the Group does not have any bank borrowings.</t>
  </si>
  <si>
    <t>The effective tax rate for the quarter under review and current year to date were 27% and 22% respectively. The effective tax rate for current year to date was lower than the statutory income tax rate of 25% mainly due to the pioneer status granted to one of its subsidiaries under the Promotion Investment Act 1986 which expired on 31 January 2011.</t>
  </si>
  <si>
    <t>The significant accounting policies and methods of computation applied in the unaudited condensed interim financial statements are consistent with those adopted in the most recent annual financial statements for the year ended 31 December 2010 except for the adoption of the following Financial Reporting Standards ("FRSs") and Amendments issued by MASB, which are applicable to its financial statements and are relevant to its operations:-</t>
  </si>
  <si>
    <t xml:space="preserve">The Board had declared an interim tax-exempt dividend of 8% or 4.0 sen per ordinary share in respect of the financial year ending 31 December 2011 (2010: First &amp; second net dividend of 18%). The dividend will be payable on 15 November 2011 to depositors registered in the Record of Depositors on 1 November 2011.  </t>
  </si>
  <si>
    <t>The Group registered revenue of RM13.0 million for the current quarter, an increase of RM0.5 million or 4.0% compared to the preceding year corresponding quarter of RM12.5 million mainly due to higher sales volume from export of wooden picture frame moulding. Nevertheless, the Group's profit before tax was RM2.7 million, a decrease of RM0.2 million or 6.9% compared to RM2.9 million in the preceding year corresponding quarter mainly due to the weakening of the US Dollar against Malaysian Ringgit.</t>
  </si>
  <si>
    <t>For the six months ended 30 June 2011, the Group's revenue was RM27.7 million, an increase of RM2.9 million or 11.7% compared to the preceding year corresponding period of RM24.8 million mainly due to higher sales volume from export of wooden picture frame moulding. The Group's profit before tax was RM6.4 million, an increase of RM0.3 million or 4.9% compared to RM6.1 million in the preceding year corresponding quarter. The increase in profit before tax was primarily due to higher sales volume from export of wooden picture frame moulding.</t>
  </si>
  <si>
    <t>The Group recorded a revenue of RM13.0 million for the current quarter under review, a decrease of RM1.8 million or 12.2% from RM14.8 million in the preceding quarter mainly due to lower sales volume from export of wooden picture frame moulding. The Group' profit before tax for the current quarter under review was RM2.7 million, a decrease of RM1.0 million or 27.0% compared to RM3.7 million in the preceding quarter which was chiefly attributable to lower sales volume from export of wooden picture frame moulding and the weakening of the US Dollar against Malaysian Ringgit.</t>
  </si>
  <si>
    <t>With consumer cutting spending because of weak job market, and resulting in slower economic growth for first six months of 2011, sustaining the Group's performance is expected to be challenging. The depreciating US Dollar and its volatility in the Foreign Exchange market remain major concerns. Nevertheless and barring any unforeseen circumstances, the Group shall perform favourably for the financial year ending 31 December 2011 as reflected in the Group's resilience to past equally or more challenging economic adversities.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</si>
</sst>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9">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56"/>
      <name val="Times New Roman"/>
      <family val="1"/>
    </font>
    <font>
      <sz val="10"/>
      <color indexed="12"/>
      <name val="Times New Roman"/>
      <family val="1"/>
    </font>
    <font>
      <i/>
      <sz val="10"/>
      <name val="Times New Roman"/>
      <family val="1"/>
    </font>
    <font>
      <b/>
      <sz val="10"/>
      <color indexed="10"/>
      <name val="Times New Roman"/>
      <family val="1"/>
    </font>
    <font>
      <u val="single"/>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3">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179"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Alignment="1">
      <alignment horizontal="right"/>
    </xf>
    <xf numFmtId="179" fontId="3" fillId="0" borderId="13"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206"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4" xfId="42" applyNumberFormat="1" applyFont="1" applyFill="1" applyBorder="1" applyAlignment="1">
      <alignment/>
    </xf>
    <xf numFmtId="179" fontId="3" fillId="0" borderId="12"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2"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3" fillId="0" borderId="15" xfId="42" applyNumberFormat="1" applyFont="1" applyBorder="1" applyAlignment="1">
      <alignment/>
    </xf>
    <xf numFmtId="179" fontId="3" fillId="0" borderId="16" xfId="42" applyNumberFormat="1" applyFont="1" applyBorder="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79" fontId="10" fillId="0" borderId="0" xfId="42" applyNumberFormat="1" applyFont="1" applyBorder="1" applyAlignment="1">
      <alignment horizontal="left"/>
    </xf>
    <xf numFmtId="0" fontId="10"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4"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7" xfId="42" applyNumberFormat="1" applyFont="1" applyFill="1" applyBorder="1" applyAlignment="1">
      <alignment/>
    </xf>
    <xf numFmtId="179" fontId="3" fillId="0" borderId="16" xfId="42" applyNumberFormat="1" applyFont="1" applyFill="1" applyBorder="1" applyAlignment="1">
      <alignment/>
    </xf>
    <xf numFmtId="179" fontId="3" fillId="0" borderId="11" xfId="42" applyNumberFormat="1" applyFont="1" applyFill="1" applyBorder="1" applyAlignment="1">
      <alignment/>
    </xf>
    <xf numFmtId="179" fontId="3" fillId="0" borderId="13" xfId="42" applyNumberFormat="1" applyFont="1" applyFill="1" applyBorder="1" applyAlignment="1">
      <alignment/>
    </xf>
    <xf numFmtId="0" fontId="3" fillId="0" borderId="0" xfId="57" applyFont="1" applyFill="1" applyAlignment="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10" fillId="0" borderId="0" xfId="57" applyFont="1" applyFill="1">
      <alignment/>
      <protection/>
    </xf>
    <xf numFmtId="43" fontId="3" fillId="0" borderId="18" xfId="42" applyFont="1" applyFill="1" applyBorder="1" applyAlignment="1">
      <alignment/>
    </xf>
    <xf numFmtId="0" fontId="3" fillId="0" borderId="0" xfId="0" applyFont="1" applyFill="1" applyAlignment="1">
      <alignment vertical="top"/>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3" fontId="3" fillId="0" borderId="18"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0" fontId="9" fillId="0" borderId="0" xfId="57" applyFont="1" applyFill="1">
      <alignment/>
      <protection/>
    </xf>
    <xf numFmtId="0" fontId="4" fillId="0" borderId="0" xfId="57" applyFont="1" applyFill="1" applyBorder="1" applyAlignment="1">
      <alignment vertical="top" wrapText="1"/>
      <protection/>
    </xf>
    <xf numFmtId="179" fontId="4" fillId="0" borderId="0" xfId="42" applyNumberFormat="1" applyFont="1" applyBorder="1" applyAlignment="1">
      <alignment/>
    </xf>
    <xf numFmtId="0" fontId="3" fillId="0" borderId="0" xfId="57" applyFont="1" applyAlignment="1">
      <alignment horizontal="justify" wrapText="1"/>
      <protection/>
    </xf>
    <xf numFmtId="0" fontId="0" fillId="0" borderId="0" xfId="0" applyFill="1" applyAlignment="1">
      <alignment wrapText="1"/>
    </xf>
    <xf numFmtId="0" fontId="13" fillId="0" borderId="0" xfId="57" applyFont="1" applyFill="1">
      <alignment/>
      <protection/>
    </xf>
    <xf numFmtId="179" fontId="6" fillId="0" borderId="0" xfId="42" applyNumberFormat="1" applyFont="1" applyFill="1" applyBorder="1" applyAlignment="1">
      <alignment horizontal="center"/>
    </xf>
    <xf numFmtId="0" fontId="0" fillId="0" borderId="0" xfId="0" applyFill="1" applyAlignment="1">
      <alignment vertical="top" wrapText="1"/>
    </xf>
    <xf numFmtId="179" fontId="3" fillId="0" borderId="17" xfId="42" applyNumberFormat="1" applyFont="1" applyBorder="1" applyAlignment="1">
      <alignment/>
    </xf>
    <xf numFmtId="0" fontId="4" fillId="0" borderId="0" xfId="57" applyFont="1" applyFill="1" applyAlignment="1">
      <alignment horizontal="center"/>
      <protection/>
    </xf>
    <xf numFmtId="0" fontId="3" fillId="0" borderId="0" xfId="57" applyFont="1" applyFill="1" applyAlignment="1">
      <alignment horizontal="justify" vertical="top"/>
      <protection/>
    </xf>
    <xf numFmtId="0" fontId="3" fillId="0" borderId="0" xfId="57" applyFont="1" applyFill="1" applyAlignment="1">
      <alignment horizontal="center" vertical="top" wrapText="1"/>
      <protection/>
    </xf>
    <xf numFmtId="179" fontId="3" fillId="0" borderId="0" xfId="42" applyNumberFormat="1" applyFont="1" applyFill="1" applyAlignment="1">
      <alignment horizontal="justify" vertical="top" wrapText="1"/>
    </xf>
    <xf numFmtId="0" fontId="3" fillId="0" borderId="0" xfId="57" applyFont="1" applyFill="1" applyAlignment="1">
      <alignment horizontal="center" vertical="top"/>
      <protection/>
    </xf>
    <xf numFmtId="3" fontId="3" fillId="0" borderId="0" xfId="57" applyNumberFormat="1" applyFont="1" applyFill="1" applyAlignment="1">
      <alignment horizontal="center" vertical="top" wrapText="1"/>
      <protection/>
    </xf>
    <xf numFmtId="0" fontId="3" fillId="0" borderId="0" xfId="57" applyFont="1" applyFill="1" applyAlignment="1">
      <alignment horizontal="center"/>
      <protection/>
    </xf>
    <xf numFmtId="0" fontId="3" fillId="0" borderId="0" xfId="57" applyFont="1" applyFill="1" applyAlignment="1">
      <alignment horizontal="justify" wrapText="1"/>
      <protection/>
    </xf>
    <xf numFmtId="0" fontId="3" fillId="0" borderId="0" xfId="57" applyFont="1" applyFill="1" applyAlignment="1" quotePrefix="1">
      <alignment horizontal="left" vertical="top" wrapText="1"/>
      <protection/>
    </xf>
    <xf numFmtId="0" fontId="3" fillId="0" borderId="0" xfId="57" applyFont="1" applyFill="1" applyAlignment="1">
      <alignment horizontal="left" vertical="top" wrapText="1"/>
      <protection/>
    </xf>
    <xf numFmtId="0" fontId="3" fillId="0" borderId="0" xfId="57" applyFont="1" applyFill="1" applyAlignment="1">
      <alignment vertical="top" wrapText="1"/>
      <protection/>
    </xf>
    <xf numFmtId="0" fontId="0" fillId="0" borderId="0" xfId="0" applyFill="1" applyAlignment="1">
      <alignment wrapText="1"/>
    </xf>
    <xf numFmtId="0" fontId="3" fillId="0" borderId="0" xfId="57" applyFont="1" applyFill="1" applyAlignment="1">
      <alignment horizontal="center" vertical="top" wrapText="1"/>
      <protection/>
    </xf>
    <xf numFmtId="0" fontId="3" fillId="0" borderId="0" xfId="57" applyFont="1" applyFill="1" applyAlignment="1">
      <alignment horizontal="left"/>
      <protection/>
    </xf>
    <xf numFmtId="0" fontId="4" fillId="0" borderId="0" xfId="57" applyFont="1" applyFill="1" applyBorder="1" applyAlignment="1">
      <alignment horizontal="left" vertical="top" wrapText="1"/>
      <protection/>
    </xf>
    <xf numFmtId="0" fontId="3" fillId="0" borderId="0" xfId="57" applyFont="1" applyFill="1" applyAlignment="1">
      <alignment horizontal="justify" vertical="top" wrapText="1"/>
      <protection/>
    </xf>
    <xf numFmtId="0" fontId="4" fillId="0" borderId="0" xfId="57" applyFont="1" applyFill="1" applyAlignment="1">
      <alignment horizontal="left" wrapText="1"/>
      <protection/>
    </xf>
    <xf numFmtId="0" fontId="3" fillId="0" borderId="0" xfId="57" applyFont="1" applyFill="1" applyAlignment="1">
      <alignment wrapText="1"/>
      <protection/>
    </xf>
    <xf numFmtId="0" fontId="0" fillId="0" borderId="0" xfId="0" applyAlignment="1">
      <alignment wrapText="1"/>
    </xf>
    <xf numFmtId="0" fontId="0" fillId="0" borderId="0" xfId="0" applyAlignment="1">
      <alignment horizontal="justify" vertical="top" wrapText="1"/>
    </xf>
    <xf numFmtId="0" fontId="0" fillId="0" borderId="0" xfId="0" applyFill="1" applyAlignment="1">
      <alignment vertical="top" wrapText="1"/>
    </xf>
    <xf numFmtId="0" fontId="3" fillId="0" borderId="0" xfId="57" applyFont="1" applyFill="1" applyAlignment="1">
      <alignment horizontal="justify" vertical="top"/>
      <protection/>
    </xf>
    <xf numFmtId="0" fontId="0" fillId="0" borderId="0" xfId="0" applyFill="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190500"/>
    <xdr:sp fLocksText="0">
      <xdr:nvSpPr>
        <xdr:cNvPr id="1" name="Text Box 2"/>
        <xdr:cNvSpPr txBox="1">
          <a:spLocks noChangeArrowheads="1"/>
        </xdr:cNvSpPr>
      </xdr:nvSpPr>
      <xdr:spPr>
        <a:xfrm>
          <a:off x="2895600" y="80581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45</xdr:row>
      <xdr:rowOff>0</xdr:rowOff>
    </xdr:from>
    <xdr:to>
      <xdr:col>7</xdr:col>
      <xdr:colOff>790575</xdr:colOff>
      <xdr:row>48</xdr:row>
      <xdr:rowOff>66675</xdr:rowOff>
    </xdr:to>
    <xdr:sp>
      <xdr:nvSpPr>
        <xdr:cNvPr id="2" name="Text Box 3"/>
        <xdr:cNvSpPr txBox="1">
          <a:spLocks noChangeArrowheads="1"/>
        </xdr:cNvSpPr>
      </xdr:nvSpPr>
      <xdr:spPr>
        <a:xfrm>
          <a:off x="0" y="7362825"/>
          <a:ext cx="607695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2010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68</xdr:row>
      <xdr:rowOff>47625</xdr:rowOff>
    </xdr:from>
    <xdr:ext cx="76200" cy="190500"/>
    <xdr:sp fLocksText="0">
      <xdr:nvSpPr>
        <xdr:cNvPr id="1" name="Text Box 2"/>
        <xdr:cNvSpPr txBox="1">
          <a:spLocks noChangeArrowheads="1"/>
        </xdr:cNvSpPr>
      </xdr:nvSpPr>
      <xdr:spPr>
        <a:xfrm>
          <a:off x="3695700" y="111156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54</xdr:row>
      <xdr:rowOff>152400</xdr:rowOff>
    </xdr:from>
    <xdr:to>
      <xdr:col>4</xdr:col>
      <xdr:colOff>19050</xdr:colOff>
      <xdr:row>58</xdr:row>
      <xdr:rowOff>85725</xdr:rowOff>
    </xdr:to>
    <xdr:sp>
      <xdr:nvSpPr>
        <xdr:cNvPr id="2" name="Text Box 3"/>
        <xdr:cNvSpPr txBox="1">
          <a:spLocks noChangeArrowheads="1"/>
        </xdr:cNvSpPr>
      </xdr:nvSpPr>
      <xdr:spPr>
        <a:xfrm>
          <a:off x="0" y="8953500"/>
          <a:ext cx="51530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2010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38</xdr:row>
      <xdr:rowOff>47625</xdr:rowOff>
    </xdr:from>
    <xdr:to>
      <xdr:col>5</xdr:col>
      <xdr:colOff>647700</xdr:colOff>
      <xdr:row>41</xdr:row>
      <xdr:rowOff>142875</xdr:rowOff>
    </xdr:to>
    <xdr:sp>
      <xdr:nvSpPr>
        <xdr:cNvPr id="1" name="Text Box 1"/>
        <xdr:cNvSpPr txBox="1">
          <a:spLocks noChangeArrowheads="1"/>
        </xdr:cNvSpPr>
      </xdr:nvSpPr>
      <xdr:spPr>
        <a:xfrm>
          <a:off x="9525" y="6238875"/>
          <a:ext cx="65532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2010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62</xdr:row>
      <xdr:rowOff>47625</xdr:rowOff>
    </xdr:from>
    <xdr:ext cx="76200" cy="190500"/>
    <xdr:sp fLocksText="0">
      <xdr:nvSpPr>
        <xdr:cNvPr id="1" name="Text Box 2"/>
        <xdr:cNvSpPr txBox="1">
          <a:spLocks noChangeArrowheads="1"/>
        </xdr:cNvSpPr>
      </xdr:nvSpPr>
      <xdr:spPr>
        <a:xfrm>
          <a:off x="3381375" y="10077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56</xdr:row>
      <xdr:rowOff>9525</xdr:rowOff>
    </xdr:from>
    <xdr:to>
      <xdr:col>4</xdr:col>
      <xdr:colOff>914400</xdr:colOff>
      <xdr:row>60</xdr:row>
      <xdr:rowOff>123825</xdr:rowOff>
    </xdr:to>
    <xdr:sp>
      <xdr:nvSpPr>
        <xdr:cNvPr id="2" name="Text Box 3"/>
        <xdr:cNvSpPr txBox="1">
          <a:spLocks noChangeArrowheads="1"/>
        </xdr:cNvSpPr>
      </xdr:nvSpPr>
      <xdr:spPr>
        <a:xfrm>
          <a:off x="0" y="9067800"/>
          <a:ext cx="5381625" cy="762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2010 and the accompanying explanatory notes attached to the Interim Financial Statements.</a:t>
          </a:r>
        </a:p>
      </xdr:txBody>
    </xdr:sp>
    <xdr:clientData/>
  </xdr:twoCellAnchor>
  <xdr:twoCellAnchor>
    <xdr:from>
      <xdr:col>0</xdr:col>
      <xdr:colOff>57150</xdr:colOff>
      <xdr:row>48</xdr:row>
      <xdr:rowOff>0</xdr:rowOff>
    </xdr:from>
    <xdr:to>
      <xdr:col>4</xdr:col>
      <xdr:colOff>828675</xdr:colOff>
      <xdr:row>48</xdr:row>
      <xdr:rowOff>0</xdr:rowOff>
    </xdr:to>
    <xdr:sp>
      <xdr:nvSpPr>
        <xdr:cNvPr id="3" name="Text Box 7"/>
        <xdr:cNvSpPr txBox="1">
          <a:spLocks noChangeArrowheads="1"/>
        </xdr:cNvSpPr>
      </xdr:nvSpPr>
      <xdr:spPr>
        <a:xfrm>
          <a:off x="57150" y="7810500"/>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48</xdr:row>
      <xdr:rowOff>142875</xdr:rowOff>
    </xdr:from>
    <xdr:to>
      <xdr:col>1</xdr:col>
      <xdr:colOff>342900</xdr:colOff>
      <xdr:row>48</xdr:row>
      <xdr:rowOff>142875</xdr:rowOff>
    </xdr:to>
    <xdr:sp>
      <xdr:nvSpPr>
        <xdr:cNvPr id="4" name="Line 8"/>
        <xdr:cNvSpPr>
          <a:spLocks/>
        </xdr:cNvSpPr>
      </xdr:nvSpPr>
      <xdr:spPr>
        <a:xfrm>
          <a:off x="38100" y="795337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162</xdr:row>
      <xdr:rowOff>0</xdr:rowOff>
    </xdr:from>
    <xdr:to>
      <xdr:col>10</xdr:col>
      <xdr:colOff>523875</xdr:colOff>
      <xdr:row>162</xdr:row>
      <xdr:rowOff>0</xdr:rowOff>
    </xdr:to>
    <xdr:sp>
      <xdr:nvSpPr>
        <xdr:cNvPr id="1" name="Text 18"/>
        <xdr:cNvSpPr txBox="1">
          <a:spLocks noChangeArrowheads="1"/>
        </xdr:cNvSpPr>
      </xdr:nvSpPr>
      <xdr:spPr>
        <a:xfrm>
          <a:off x="314325" y="25965150"/>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186</xdr:row>
      <xdr:rowOff>19050</xdr:rowOff>
    </xdr:from>
    <xdr:to>
      <xdr:col>12</xdr:col>
      <xdr:colOff>723900</xdr:colOff>
      <xdr:row>187</xdr:row>
      <xdr:rowOff>95250</xdr:rowOff>
    </xdr:to>
    <xdr:sp>
      <xdr:nvSpPr>
        <xdr:cNvPr id="2" name="Text 18"/>
        <xdr:cNvSpPr txBox="1">
          <a:spLocks noChangeArrowheads="1"/>
        </xdr:cNvSpPr>
      </xdr:nvSpPr>
      <xdr:spPr>
        <a:xfrm>
          <a:off x="314325" y="29670375"/>
          <a:ext cx="7296150" cy="2381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103</xdr:row>
      <xdr:rowOff>0</xdr:rowOff>
    </xdr:from>
    <xdr:to>
      <xdr:col>10</xdr:col>
      <xdr:colOff>514350</xdr:colOff>
      <xdr:row>103</xdr:row>
      <xdr:rowOff>0</xdr:rowOff>
    </xdr:to>
    <xdr:sp>
      <xdr:nvSpPr>
        <xdr:cNvPr id="3" name="Text Box 11"/>
        <xdr:cNvSpPr txBox="1">
          <a:spLocks noChangeArrowheads="1"/>
        </xdr:cNvSpPr>
      </xdr:nvSpPr>
      <xdr:spPr>
        <a:xfrm>
          <a:off x="323850" y="16516350"/>
          <a:ext cx="6105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103</xdr:row>
      <xdr:rowOff>0</xdr:rowOff>
    </xdr:from>
    <xdr:to>
      <xdr:col>10</xdr:col>
      <xdr:colOff>447675</xdr:colOff>
      <xdr:row>103</xdr:row>
      <xdr:rowOff>0</xdr:rowOff>
    </xdr:to>
    <xdr:sp>
      <xdr:nvSpPr>
        <xdr:cNvPr id="4" name="Text Box 12"/>
        <xdr:cNvSpPr txBox="1">
          <a:spLocks noChangeArrowheads="1"/>
        </xdr:cNvSpPr>
      </xdr:nvSpPr>
      <xdr:spPr>
        <a:xfrm>
          <a:off x="304800" y="16516350"/>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282</xdr:row>
      <xdr:rowOff>66675</xdr:rowOff>
    </xdr:from>
    <xdr:to>
      <xdr:col>12</xdr:col>
      <xdr:colOff>790575</xdr:colOff>
      <xdr:row>290</xdr:row>
      <xdr:rowOff>28575</xdr:rowOff>
    </xdr:to>
    <xdr:sp>
      <xdr:nvSpPr>
        <xdr:cNvPr id="5" name="Text Box 13"/>
        <xdr:cNvSpPr txBox="1">
          <a:spLocks noChangeArrowheads="1"/>
        </xdr:cNvSpPr>
      </xdr:nvSpPr>
      <xdr:spPr>
        <a:xfrm>
          <a:off x="285750" y="45319950"/>
          <a:ext cx="7391400"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18 August 2011
</a:t>
          </a:r>
        </a:p>
      </xdr:txBody>
    </xdr:sp>
    <xdr:clientData/>
  </xdr:twoCellAnchor>
  <xdr:twoCellAnchor>
    <xdr:from>
      <xdr:col>1</xdr:col>
      <xdr:colOff>9525</xdr:colOff>
      <xdr:row>47</xdr:row>
      <xdr:rowOff>0</xdr:rowOff>
    </xdr:from>
    <xdr:to>
      <xdr:col>10</xdr:col>
      <xdr:colOff>419100</xdr:colOff>
      <xdr:row>47</xdr:row>
      <xdr:rowOff>0</xdr:rowOff>
    </xdr:to>
    <xdr:sp>
      <xdr:nvSpPr>
        <xdr:cNvPr id="6" name="Text 18"/>
        <xdr:cNvSpPr txBox="1">
          <a:spLocks noChangeArrowheads="1"/>
        </xdr:cNvSpPr>
      </xdr:nvSpPr>
      <xdr:spPr>
        <a:xfrm>
          <a:off x="314325" y="7334250"/>
          <a:ext cx="60198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210</xdr:row>
      <xdr:rowOff>142875</xdr:rowOff>
    </xdr:from>
    <xdr:to>
      <xdr:col>12</xdr:col>
      <xdr:colOff>781050</xdr:colOff>
      <xdr:row>212</xdr:row>
      <xdr:rowOff>0</xdr:rowOff>
    </xdr:to>
    <xdr:sp>
      <xdr:nvSpPr>
        <xdr:cNvPr id="7" name="Text 18"/>
        <xdr:cNvSpPr txBox="1">
          <a:spLocks noChangeArrowheads="1"/>
        </xdr:cNvSpPr>
      </xdr:nvSpPr>
      <xdr:spPr>
        <a:xfrm>
          <a:off x="323850" y="33689925"/>
          <a:ext cx="7343775" cy="1809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11 August 2011,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zoomScale="130" zoomScaleNormal="130" zoomScalePageLayoutView="0" workbookViewId="0" topLeftCell="A13">
      <selection activeCell="I34" sqref="I34"/>
    </sheetView>
  </sheetViews>
  <sheetFormatPr defaultColWidth="9.140625" defaultRowHeight="12.75"/>
  <cols>
    <col min="1" max="1" width="38.140625" style="5" customWidth="1"/>
    <col min="2" max="2" width="12.57421875" style="30" customWidth="1"/>
    <col min="3" max="3" width="1.7109375" style="30" customWidth="1"/>
    <col min="4" max="4" width="12.57421875" style="31" bestFit="1" customWidth="1"/>
    <col min="5" max="5" width="2.00390625" style="30" customWidth="1"/>
    <col min="6" max="6" width="10.28125" style="31" bestFit="1" customWidth="1"/>
    <col min="7" max="7" width="2.00390625" style="30" customWidth="1"/>
    <col min="8" max="8" width="12.28125" style="31" customWidth="1"/>
    <col min="9" max="16384" width="9.140625" style="5" customWidth="1"/>
  </cols>
  <sheetData>
    <row r="1" ht="12.75">
      <c r="A1" s="7"/>
    </row>
    <row r="2" ht="12.75">
      <c r="A2" s="8"/>
    </row>
    <row r="3" ht="12.75">
      <c r="A3" s="8"/>
    </row>
    <row r="4" ht="12.75">
      <c r="A4" s="9" t="s">
        <v>231</v>
      </c>
    </row>
    <row r="5" ht="12.75">
      <c r="A5" s="9"/>
    </row>
    <row r="6" ht="12.75">
      <c r="A6" s="9" t="s">
        <v>154</v>
      </c>
    </row>
    <row r="7" ht="12.75">
      <c r="A7" s="9" t="s">
        <v>232</v>
      </c>
    </row>
    <row r="8" spans="1:2" ht="12.75">
      <c r="A8" s="9" t="s">
        <v>10</v>
      </c>
      <c r="B8" s="31"/>
    </row>
    <row r="9" spans="1:2" ht="12.75">
      <c r="A9" s="9"/>
      <c r="B9" s="31"/>
    </row>
    <row r="10" spans="1:8" ht="12.75">
      <c r="A10" s="9"/>
      <c r="B10" s="126" t="s">
        <v>18</v>
      </c>
      <c r="C10" s="126"/>
      <c r="D10" s="126"/>
      <c r="F10" s="126" t="s">
        <v>23</v>
      </c>
      <c r="G10" s="126"/>
      <c r="H10" s="126"/>
    </row>
    <row r="11" spans="2:8" ht="12.75">
      <c r="B11" s="31"/>
      <c r="C11" s="31"/>
      <c r="D11" s="31" t="s">
        <v>20</v>
      </c>
      <c r="E11" s="31"/>
      <c r="G11" s="31"/>
      <c r="H11" s="31" t="s">
        <v>20</v>
      </c>
    </row>
    <row r="12" spans="2:8" ht="12.75">
      <c r="B12" s="31" t="s">
        <v>19</v>
      </c>
      <c r="C12" s="31"/>
      <c r="D12" s="31" t="s">
        <v>21</v>
      </c>
      <c r="E12" s="31"/>
      <c r="F12" s="31" t="s">
        <v>19</v>
      </c>
      <c r="G12" s="31"/>
      <c r="H12" s="31" t="s">
        <v>21</v>
      </c>
    </row>
    <row r="13" spans="2:8" ht="12.75">
      <c r="B13" s="31" t="s">
        <v>12</v>
      </c>
      <c r="C13" s="31"/>
      <c r="D13" s="31" t="s">
        <v>12</v>
      </c>
      <c r="E13" s="31"/>
      <c r="F13" s="31" t="s">
        <v>22</v>
      </c>
      <c r="G13" s="31"/>
      <c r="H13" s="31" t="s">
        <v>25</v>
      </c>
    </row>
    <row r="14" spans="2:8" ht="12.75">
      <c r="B14" s="58" t="s">
        <v>233</v>
      </c>
      <c r="C14" s="58"/>
      <c r="D14" s="58" t="s">
        <v>234</v>
      </c>
      <c r="E14" s="58"/>
      <c r="F14" s="58" t="s">
        <v>233</v>
      </c>
      <c r="G14" s="58"/>
      <c r="H14" s="58" t="s">
        <v>234</v>
      </c>
    </row>
    <row r="15" spans="2:8" ht="12.75">
      <c r="B15" s="31" t="s">
        <v>6</v>
      </c>
      <c r="D15" s="31" t="s">
        <v>6</v>
      </c>
      <c r="F15" s="31" t="s">
        <v>6</v>
      </c>
      <c r="H15" s="31" t="s">
        <v>6</v>
      </c>
    </row>
    <row r="17" spans="1:10" s="10" customFormat="1" ht="12.75">
      <c r="A17" s="10" t="s">
        <v>7</v>
      </c>
      <c r="B17" s="2">
        <v>12959</v>
      </c>
      <c r="C17" s="2"/>
      <c r="D17" s="2">
        <v>12505</v>
      </c>
      <c r="E17" s="2"/>
      <c r="F17" s="2">
        <f>14765+12959</f>
        <v>27724</v>
      </c>
      <c r="G17" s="2"/>
      <c r="H17" s="2">
        <f>12333+12505</f>
        <v>24838</v>
      </c>
      <c r="I17" s="65"/>
      <c r="J17" s="64"/>
    </row>
    <row r="18" spans="2:8" s="10" customFormat="1" ht="12.75">
      <c r="B18" s="2"/>
      <c r="C18" s="2"/>
      <c r="D18" s="2"/>
      <c r="E18" s="2"/>
      <c r="F18" s="2"/>
      <c r="G18" s="2"/>
      <c r="H18" s="2"/>
    </row>
    <row r="19" spans="1:8" s="10" customFormat="1" ht="12.75">
      <c r="A19" s="10" t="s">
        <v>8</v>
      </c>
      <c r="B19" s="2">
        <v>-8974</v>
      </c>
      <c r="C19" s="2"/>
      <c r="D19" s="2">
        <v>-8337</v>
      </c>
      <c r="E19" s="2"/>
      <c r="F19" s="2">
        <f>-9551-8974</f>
        <v>-18525</v>
      </c>
      <c r="G19" s="2"/>
      <c r="H19" s="2">
        <f>-7874-8337</f>
        <v>-16211</v>
      </c>
    </row>
    <row r="20" spans="2:8" s="10" customFormat="1" ht="12.75">
      <c r="B20" s="32"/>
      <c r="C20" s="2"/>
      <c r="D20" s="32"/>
      <c r="E20" s="2"/>
      <c r="F20" s="32"/>
      <c r="G20" s="2"/>
      <c r="H20" s="32"/>
    </row>
    <row r="21" spans="1:8" s="10" customFormat="1" ht="12.75">
      <c r="A21" s="10" t="s">
        <v>26</v>
      </c>
      <c r="B21" s="2">
        <f>SUM(B17:B20)</f>
        <v>3985</v>
      </c>
      <c r="C21" s="2"/>
      <c r="D21" s="2">
        <f>SUM(D17:D20)</f>
        <v>4168</v>
      </c>
      <c r="E21" s="2"/>
      <c r="F21" s="2">
        <f>SUM(F17:F20)</f>
        <v>9199</v>
      </c>
      <c r="G21" s="2"/>
      <c r="H21" s="2">
        <f>SUM(H17:H20)</f>
        <v>8627</v>
      </c>
    </row>
    <row r="22" spans="2:8" s="10" customFormat="1" ht="12.75">
      <c r="B22" s="2"/>
      <c r="C22" s="2"/>
      <c r="D22" s="2"/>
      <c r="E22" s="2"/>
      <c r="F22" s="2"/>
      <c r="G22" s="2"/>
      <c r="H22" s="2"/>
    </row>
    <row r="23" spans="1:8" s="10" customFormat="1" ht="12.75">
      <c r="A23" s="36" t="s">
        <v>27</v>
      </c>
      <c r="B23" s="2">
        <v>-1568</v>
      </c>
      <c r="C23" s="2"/>
      <c r="D23" s="2">
        <v>-1546</v>
      </c>
      <c r="E23" s="2"/>
      <c r="F23" s="2">
        <f>-1786-1568</f>
        <v>-3354</v>
      </c>
      <c r="G23" s="2"/>
      <c r="H23" s="2">
        <f>-1644-1546</f>
        <v>-3190</v>
      </c>
    </row>
    <row r="24" spans="1:8" s="10" customFormat="1" ht="12.75">
      <c r="A24" s="36" t="s">
        <v>9</v>
      </c>
      <c r="B24" s="2">
        <v>314</v>
      </c>
      <c r="C24" s="2"/>
      <c r="D24" s="2">
        <v>281</v>
      </c>
      <c r="E24" s="2"/>
      <c r="F24" s="2">
        <f>290+314</f>
        <v>604</v>
      </c>
      <c r="G24" s="2"/>
      <c r="H24" s="2">
        <f>395+281</f>
        <v>676</v>
      </c>
    </row>
    <row r="25" spans="1:8" s="10" customFormat="1" ht="12.75">
      <c r="A25" s="36"/>
      <c r="B25" s="84"/>
      <c r="C25" s="3"/>
      <c r="D25" s="84"/>
      <c r="E25" s="3"/>
      <c r="F25" s="84"/>
      <c r="G25" s="3"/>
      <c r="H25" s="84"/>
    </row>
    <row r="26" spans="1:8" s="10" customFormat="1" ht="12.75">
      <c r="A26" s="36" t="s">
        <v>141</v>
      </c>
      <c r="B26" s="1">
        <f>+B21+B23+B24</f>
        <v>2731</v>
      </c>
      <c r="C26" s="2"/>
      <c r="D26" s="1">
        <f>+D21+D23+D24</f>
        <v>2903</v>
      </c>
      <c r="E26" s="3"/>
      <c r="F26" s="1">
        <f>+F21+F23+F24</f>
        <v>6449</v>
      </c>
      <c r="G26" s="2"/>
      <c r="H26" s="1">
        <f>+H21+H23+H24</f>
        <v>6113</v>
      </c>
    </row>
    <row r="27" spans="1:8" s="10" customFormat="1" ht="12.75">
      <c r="A27" s="5"/>
      <c r="B27" s="38"/>
      <c r="C27" s="2"/>
      <c r="D27" s="38"/>
      <c r="E27" s="2"/>
      <c r="F27" s="38"/>
      <c r="G27" s="2"/>
      <c r="H27" s="38"/>
    </row>
    <row r="28" spans="1:8" s="12" customFormat="1" ht="12.75">
      <c r="A28" s="14" t="s">
        <v>5</v>
      </c>
      <c r="B28" s="1">
        <v>-729</v>
      </c>
      <c r="C28" s="3"/>
      <c r="D28" s="1">
        <v>-171</v>
      </c>
      <c r="E28" s="3"/>
      <c r="F28" s="1">
        <f>-682-729</f>
        <v>-1411</v>
      </c>
      <c r="G28" s="3"/>
      <c r="H28" s="1">
        <f>-208-171</f>
        <v>-379</v>
      </c>
    </row>
    <row r="29" spans="1:8" s="10" customFormat="1" ht="12.75">
      <c r="A29" s="36"/>
      <c r="B29" s="84"/>
      <c r="C29" s="2"/>
      <c r="D29" s="84"/>
      <c r="E29" s="2"/>
      <c r="F29" s="84"/>
      <c r="G29" s="2"/>
      <c r="H29" s="84"/>
    </row>
    <row r="30" spans="1:11" s="12" customFormat="1" ht="13.5" thickBot="1">
      <c r="A30" s="14" t="s">
        <v>118</v>
      </c>
      <c r="B30" s="39">
        <f>SUM(B26:B28)</f>
        <v>2002</v>
      </c>
      <c r="C30" s="3"/>
      <c r="D30" s="39">
        <f>SUM(D26:D28)</f>
        <v>2732</v>
      </c>
      <c r="E30" s="3"/>
      <c r="F30" s="39">
        <f>SUM(F26:F28)</f>
        <v>5038</v>
      </c>
      <c r="G30" s="3"/>
      <c r="H30" s="39">
        <f>SUM(H26:H28)</f>
        <v>5734</v>
      </c>
      <c r="K30" s="106"/>
    </row>
    <row r="31" spans="1:8" s="10" customFormat="1" ht="13.5" thickTop="1">
      <c r="A31" s="36"/>
      <c r="B31" s="3"/>
      <c r="C31" s="3"/>
      <c r="D31" s="3"/>
      <c r="E31" s="3"/>
      <c r="F31" s="3"/>
      <c r="G31" s="3"/>
      <c r="H31" s="3"/>
    </row>
    <row r="32" spans="1:8" s="10" customFormat="1" ht="12.75">
      <c r="A32" s="36"/>
      <c r="B32" s="3"/>
      <c r="C32" s="3"/>
      <c r="D32" s="3"/>
      <c r="E32" s="3"/>
      <c r="F32" s="3"/>
      <c r="G32" s="3"/>
      <c r="H32" s="3"/>
    </row>
    <row r="33" spans="1:10" s="10" customFormat="1" ht="12.75">
      <c r="A33" s="62" t="s">
        <v>155</v>
      </c>
      <c r="B33" s="3"/>
      <c r="C33" s="3"/>
      <c r="D33" s="3"/>
      <c r="E33" s="3"/>
      <c r="F33" s="3"/>
      <c r="G33" s="3"/>
      <c r="H33" s="3"/>
      <c r="I33" s="12"/>
      <c r="J33" s="12"/>
    </row>
    <row r="34" spans="1:10" s="10" customFormat="1" ht="12.75">
      <c r="A34" s="14" t="s">
        <v>220</v>
      </c>
      <c r="B34" s="1">
        <v>2002</v>
      </c>
      <c r="C34" s="3"/>
      <c r="D34" s="1">
        <v>2732</v>
      </c>
      <c r="E34" s="3"/>
      <c r="F34" s="1">
        <v>5038</v>
      </c>
      <c r="G34" s="3"/>
      <c r="H34" s="1">
        <v>5734</v>
      </c>
      <c r="I34" s="12"/>
      <c r="J34" s="12"/>
    </row>
    <row r="35" spans="1:10" s="10" customFormat="1" ht="12.75">
      <c r="A35" s="14" t="s">
        <v>200</v>
      </c>
      <c r="B35" s="1">
        <v>0</v>
      </c>
      <c r="C35" s="3"/>
      <c r="D35" s="1">
        <v>0</v>
      </c>
      <c r="E35" s="3"/>
      <c r="F35" s="1">
        <v>0</v>
      </c>
      <c r="G35" s="3"/>
      <c r="H35" s="1">
        <v>0</v>
      </c>
      <c r="I35" s="12"/>
      <c r="J35" s="12"/>
    </row>
    <row r="36" spans="1:10" s="10" customFormat="1" ht="13.5" thickBot="1">
      <c r="A36" s="10" t="s">
        <v>118</v>
      </c>
      <c r="B36" s="33">
        <f>B34+B35</f>
        <v>2002</v>
      </c>
      <c r="C36" s="3"/>
      <c r="D36" s="33">
        <f>D34+D35</f>
        <v>2732</v>
      </c>
      <c r="E36" s="3"/>
      <c r="F36" s="33">
        <f>F34+F35</f>
        <v>5038</v>
      </c>
      <c r="G36" s="3"/>
      <c r="H36" s="33">
        <f>H34+H35</f>
        <v>5734</v>
      </c>
      <c r="I36" s="12"/>
      <c r="J36" s="12"/>
    </row>
    <row r="37" spans="2:10" s="10" customFormat="1" ht="13.5" thickTop="1">
      <c r="B37" s="3"/>
      <c r="C37" s="3"/>
      <c r="D37" s="3"/>
      <c r="E37" s="3"/>
      <c r="F37" s="3"/>
      <c r="G37" s="3"/>
      <c r="H37" s="3"/>
      <c r="I37" s="12"/>
      <c r="J37" s="12"/>
    </row>
    <row r="38" spans="1:10" s="10" customFormat="1" ht="12.75">
      <c r="A38" s="46"/>
      <c r="B38" s="3"/>
      <c r="C38" s="3"/>
      <c r="D38" s="3"/>
      <c r="E38" s="3"/>
      <c r="F38" s="3"/>
      <c r="G38" s="3"/>
      <c r="H38" s="3"/>
      <c r="I38" s="12"/>
      <c r="J38" s="12"/>
    </row>
    <row r="39" spans="1:10" s="10" customFormat="1" ht="12.75">
      <c r="A39" s="62" t="s">
        <v>123</v>
      </c>
      <c r="B39" s="13"/>
      <c r="C39" s="3"/>
      <c r="D39" s="13"/>
      <c r="E39" s="3"/>
      <c r="F39" s="13"/>
      <c r="G39" s="3"/>
      <c r="H39" s="13"/>
      <c r="I39" s="12"/>
      <c r="J39" s="12"/>
    </row>
    <row r="40" spans="1:8" s="10" customFormat="1" ht="13.5" thickBot="1">
      <c r="A40" s="61" t="s">
        <v>131</v>
      </c>
      <c r="B40" s="97">
        <f>Notes!G251</f>
        <v>1.668319430671411</v>
      </c>
      <c r="C40" s="2"/>
      <c r="D40" s="97">
        <f>Notes!I251</f>
        <v>2.276647694602545</v>
      </c>
      <c r="E40" s="2"/>
      <c r="F40" s="97">
        <f>Notes!K251</f>
        <v>4.198298347513771</v>
      </c>
      <c r="G40" s="2"/>
      <c r="H40" s="97">
        <f>Notes!M251</f>
        <v>4.778293514220715</v>
      </c>
    </row>
    <row r="41" spans="1:8" s="10" customFormat="1" ht="13.5" thickTop="1">
      <c r="A41" s="36"/>
      <c r="B41" s="2"/>
      <c r="C41" s="2"/>
      <c r="D41" s="2"/>
      <c r="E41" s="2"/>
      <c r="F41" s="2"/>
      <c r="G41" s="2"/>
      <c r="H41" s="2"/>
    </row>
    <row r="42" spans="1:8" s="10" customFormat="1" ht="13.5" thickBot="1">
      <c r="A42" s="36" t="s">
        <v>132</v>
      </c>
      <c r="B42" s="104" t="s">
        <v>153</v>
      </c>
      <c r="C42" s="105"/>
      <c r="D42" s="104" t="s">
        <v>153</v>
      </c>
      <c r="E42" s="105"/>
      <c r="F42" s="104" t="s">
        <v>153</v>
      </c>
      <c r="G42" s="105"/>
      <c r="H42" s="104" t="s">
        <v>153</v>
      </c>
    </row>
    <row r="43" spans="1:8" s="10" customFormat="1" ht="13.5" thickTop="1">
      <c r="A43" s="36"/>
      <c r="B43" s="77"/>
      <c r="C43" s="2"/>
      <c r="D43" s="77"/>
      <c r="E43" s="2"/>
      <c r="F43" s="77"/>
      <c r="G43" s="2"/>
      <c r="H43" s="77"/>
    </row>
    <row r="44" spans="1:8" s="10" customFormat="1" ht="12.75">
      <c r="A44" s="5" t="s">
        <v>28</v>
      </c>
      <c r="B44" s="78"/>
      <c r="C44" s="2"/>
      <c r="D44" s="78"/>
      <c r="E44" s="2"/>
      <c r="F44" s="78"/>
      <c r="G44" s="2"/>
      <c r="H44" s="78"/>
    </row>
    <row r="45" spans="2:8" s="10" customFormat="1" ht="12.75">
      <c r="B45" s="78"/>
      <c r="C45" s="2"/>
      <c r="D45" s="78"/>
      <c r="E45" s="2"/>
      <c r="F45" s="78"/>
      <c r="G45" s="2"/>
      <c r="H45" s="78"/>
    </row>
    <row r="46" spans="1:8" s="10" customFormat="1" ht="12.75">
      <c r="A46" s="34"/>
      <c r="B46" s="79"/>
      <c r="C46" s="79"/>
      <c r="D46" s="79"/>
      <c r="E46" s="79"/>
      <c r="F46" s="79"/>
      <c r="G46" s="79"/>
      <c r="H46" s="79"/>
    </row>
    <row r="47" spans="1:8" ht="12.75">
      <c r="A47" s="29"/>
      <c r="B47" s="80"/>
      <c r="C47" s="80"/>
      <c r="D47" s="80"/>
      <c r="E47" s="80"/>
      <c r="F47" s="80"/>
      <c r="G47" s="80"/>
      <c r="H47" s="80"/>
    </row>
  </sheetData>
  <sheetProtection/>
  <mergeCells count="2">
    <mergeCell ref="F10:H10"/>
    <mergeCell ref="B10:D10"/>
  </mergeCells>
  <printOptions/>
  <pageMargins left="1" right="1" top="0.5" bottom="0.5" header="0.5" footer="0.5"/>
  <pageSetup fitToHeight="1" fitToWidth="1" horizontalDpi="1200" verticalDpi="12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6"/>
  <sheetViews>
    <sheetView zoomScale="130" zoomScaleNormal="130" zoomScalePageLayoutView="0" workbookViewId="0" topLeftCell="A28">
      <selection activeCell="I34" sqref="I34"/>
    </sheetView>
  </sheetViews>
  <sheetFormatPr defaultColWidth="9.140625" defaultRowHeight="12.75"/>
  <cols>
    <col min="1" max="1" width="50.140625" style="5" customWidth="1"/>
    <col min="2" max="2" width="12.57421875" style="30" customWidth="1"/>
    <col min="3" max="3" width="1.7109375" style="5" customWidth="1"/>
    <col min="4" max="4" width="12.57421875" style="6" bestFit="1" customWidth="1"/>
    <col min="5" max="5" width="2.00390625" style="5" customWidth="1"/>
    <col min="6" max="6" width="10.28125" style="6" bestFit="1" customWidth="1"/>
    <col min="7" max="7" width="2.7109375" style="5" customWidth="1"/>
    <col min="8" max="8" width="11.28125" style="6" bestFit="1" customWidth="1"/>
    <col min="9" max="16384" width="9.140625" style="5" customWidth="1"/>
  </cols>
  <sheetData>
    <row r="1" ht="12.75">
      <c r="A1" s="7"/>
    </row>
    <row r="2" ht="12.75">
      <c r="A2" s="8"/>
    </row>
    <row r="3" ht="12.75">
      <c r="A3" s="8"/>
    </row>
    <row r="4" ht="12.75">
      <c r="A4" s="9" t="s">
        <v>231</v>
      </c>
    </row>
    <row r="6" ht="12.75">
      <c r="A6" s="9" t="s">
        <v>235</v>
      </c>
    </row>
    <row r="7" ht="12.75">
      <c r="A7" s="9"/>
    </row>
    <row r="8" spans="2:4" ht="12.75">
      <c r="B8" s="37"/>
      <c r="D8" s="6" t="s">
        <v>13</v>
      </c>
    </row>
    <row r="9" spans="2:4" ht="12.75">
      <c r="B9" s="31" t="s">
        <v>112</v>
      </c>
      <c r="D9" s="6" t="s">
        <v>14</v>
      </c>
    </row>
    <row r="10" spans="2:4" ht="12.75">
      <c r="B10" s="31" t="s">
        <v>11</v>
      </c>
      <c r="D10" s="6" t="s">
        <v>15</v>
      </c>
    </row>
    <row r="11" spans="2:4" ht="12.75">
      <c r="B11" s="31" t="s">
        <v>29</v>
      </c>
      <c r="D11" s="6" t="s">
        <v>16</v>
      </c>
    </row>
    <row r="12" spans="2:4" ht="12.75">
      <c r="B12" s="31" t="s">
        <v>12</v>
      </c>
      <c r="D12" s="6" t="s">
        <v>17</v>
      </c>
    </row>
    <row r="13" spans="2:4" ht="12.75">
      <c r="B13" s="87" t="s">
        <v>233</v>
      </c>
      <c r="D13" s="15" t="s">
        <v>184</v>
      </c>
    </row>
    <row r="14" spans="2:4" ht="12.75">
      <c r="B14" s="31" t="s">
        <v>6</v>
      </c>
      <c r="D14" s="6" t="s">
        <v>6</v>
      </c>
    </row>
    <row r="15" ht="12.75">
      <c r="A15" s="69" t="s">
        <v>133</v>
      </c>
    </row>
    <row r="16" ht="12.75">
      <c r="A16" s="69" t="s">
        <v>134</v>
      </c>
    </row>
    <row r="17" spans="1:8" s="10" customFormat="1" ht="12.75">
      <c r="A17" s="10" t="s">
        <v>2</v>
      </c>
      <c r="B17" s="2">
        <v>46511</v>
      </c>
      <c r="D17" s="10">
        <v>46718</v>
      </c>
      <c r="F17" s="11"/>
      <c r="H17" s="11"/>
    </row>
    <row r="18" spans="1:8" s="10" customFormat="1" ht="12.75">
      <c r="A18" s="10" t="s">
        <v>142</v>
      </c>
      <c r="B18" s="2">
        <v>878</v>
      </c>
      <c r="D18" s="10">
        <v>878</v>
      </c>
      <c r="F18" s="11"/>
      <c r="H18" s="11"/>
    </row>
    <row r="19" spans="1:8" s="10" customFormat="1" ht="12.75">
      <c r="A19" s="16" t="s">
        <v>124</v>
      </c>
      <c r="B19" s="42">
        <f>SUM(B17:B18)</f>
        <v>47389</v>
      </c>
      <c r="D19" s="42">
        <f>SUM(D17:D18)</f>
        <v>47596</v>
      </c>
      <c r="F19" s="11"/>
      <c r="H19" s="11"/>
    </row>
    <row r="20" spans="1:8" s="10" customFormat="1" ht="12.75">
      <c r="A20" s="16"/>
      <c r="B20" s="2"/>
      <c r="D20" s="11"/>
      <c r="F20" s="11"/>
      <c r="H20" s="11"/>
    </row>
    <row r="21" spans="1:8" s="10" customFormat="1" ht="12.75">
      <c r="A21" s="68" t="s">
        <v>135</v>
      </c>
      <c r="B21" s="2"/>
      <c r="D21" s="11"/>
      <c r="F21" s="11"/>
      <c r="H21" s="11"/>
    </row>
    <row r="22" spans="1:8" s="10" customFormat="1" ht="12.75">
      <c r="A22" s="10" t="s">
        <v>201</v>
      </c>
      <c r="B22" s="88">
        <f>5401-B23</f>
        <v>5242</v>
      </c>
      <c r="C22" s="12"/>
      <c r="D22" s="88">
        <v>6978</v>
      </c>
      <c r="E22" s="12"/>
      <c r="G22" s="12"/>
      <c r="H22" s="11"/>
    </row>
    <row r="23" spans="1:8" s="10" customFormat="1" ht="12.75">
      <c r="A23" s="10" t="s">
        <v>227</v>
      </c>
      <c r="B23" s="89">
        <v>159</v>
      </c>
      <c r="C23" s="12"/>
      <c r="D23" s="89">
        <v>185</v>
      </c>
      <c r="E23" s="12"/>
      <c r="G23" s="12"/>
      <c r="H23" s="11"/>
    </row>
    <row r="24" spans="1:8" s="10" customFormat="1" ht="12.75">
      <c r="A24" s="10" t="s">
        <v>202</v>
      </c>
      <c r="B24" s="89">
        <v>2049</v>
      </c>
      <c r="C24" s="12"/>
      <c r="D24" s="89">
        <v>1248</v>
      </c>
      <c r="E24" s="12"/>
      <c r="G24" s="12"/>
      <c r="H24" s="11"/>
    </row>
    <row r="25" spans="1:8" s="10" customFormat="1" ht="12.75">
      <c r="A25" s="12" t="s">
        <v>3</v>
      </c>
      <c r="B25" s="89">
        <v>24334</v>
      </c>
      <c r="C25" s="12"/>
      <c r="D25" s="89">
        <v>24036</v>
      </c>
      <c r="E25" s="12"/>
      <c r="F25" s="4"/>
      <c r="G25" s="12"/>
      <c r="H25" s="11"/>
    </row>
    <row r="26" spans="1:8" s="10" customFormat="1" ht="12.75">
      <c r="A26" s="12" t="s">
        <v>4</v>
      </c>
      <c r="B26" s="90">
        <v>20400</v>
      </c>
      <c r="C26" s="12"/>
      <c r="D26" s="89">
        <v>20504</v>
      </c>
      <c r="E26" s="12"/>
      <c r="F26" s="75"/>
      <c r="G26" s="12"/>
      <c r="H26" s="11"/>
    </row>
    <row r="27" spans="1:8" s="10" customFormat="1" ht="12.75">
      <c r="A27" s="16" t="s">
        <v>125</v>
      </c>
      <c r="B27" s="90">
        <f>SUM(B22:B26)</f>
        <v>52184</v>
      </c>
      <c r="C27" s="12"/>
      <c r="D27" s="18">
        <f>SUM(D22:D26)</f>
        <v>52951</v>
      </c>
      <c r="E27" s="12"/>
      <c r="F27" s="4"/>
      <c r="G27" s="12"/>
      <c r="H27" s="11"/>
    </row>
    <row r="28" spans="1:8" s="10" customFormat="1" ht="13.5" thickBot="1">
      <c r="A28" s="16" t="s">
        <v>127</v>
      </c>
      <c r="B28" s="33">
        <f>B19+B27</f>
        <v>99573</v>
      </c>
      <c r="D28" s="19">
        <f>D19+D27</f>
        <v>100547</v>
      </c>
      <c r="F28" s="11"/>
      <c r="H28" s="11"/>
    </row>
    <row r="29" spans="2:8" s="10" customFormat="1" ht="13.5" thickTop="1">
      <c r="B29" s="3"/>
      <c r="D29" s="12"/>
      <c r="F29" s="11"/>
      <c r="H29" s="11"/>
    </row>
    <row r="30" spans="1:8" s="10" customFormat="1" ht="12.75">
      <c r="A30" s="68" t="s">
        <v>136</v>
      </c>
      <c r="B30" s="2"/>
      <c r="F30" s="11"/>
      <c r="H30" s="11"/>
    </row>
    <row r="31" spans="1:4" ht="12.75">
      <c r="A31" s="36" t="s">
        <v>122</v>
      </c>
      <c r="B31" s="2">
        <v>60250</v>
      </c>
      <c r="D31" s="20">
        <v>60250</v>
      </c>
    </row>
    <row r="32" spans="1:4" ht="12.75">
      <c r="A32" s="36" t="s">
        <v>144</v>
      </c>
      <c r="B32" s="2">
        <v>-311</v>
      </c>
      <c r="D32" s="20">
        <v>-311</v>
      </c>
    </row>
    <row r="33" spans="1:4" ht="12.75">
      <c r="A33" s="60" t="s">
        <v>104</v>
      </c>
      <c r="B33" s="2">
        <v>303</v>
      </c>
      <c r="D33" s="20">
        <v>303</v>
      </c>
    </row>
    <row r="34" spans="1:6" ht="12.75">
      <c r="A34" s="5" t="s">
        <v>143</v>
      </c>
      <c r="B34" s="3">
        <v>31171</v>
      </c>
      <c r="D34" s="12">
        <v>32133</v>
      </c>
      <c r="F34" s="55"/>
    </row>
    <row r="35" spans="1:4" ht="12.75">
      <c r="A35" s="36" t="s">
        <v>221</v>
      </c>
      <c r="B35" s="92">
        <f>SUM(B31:B34)</f>
        <v>91413</v>
      </c>
      <c r="D35" s="21">
        <f>SUM(D31:D34)</f>
        <v>92375</v>
      </c>
    </row>
    <row r="36" spans="1:4" ht="12.75">
      <c r="A36" s="36" t="s">
        <v>222</v>
      </c>
      <c r="B36" s="3">
        <v>0</v>
      </c>
      <c r="D36" s="12">
        <v>0</v>
      </c>
    </row>
    <row r="37" spans="1:4" ht="13.5" thickBot="1">
      <c r="A37" s="59" t="s">
        <v>223</v>
      </c>
      <c r="B37" s="33">
        <f>SUM(B35:B36)</f>
        <v>91413</v>
      </c>
      <c r="D37" s="33">
        <f>SUM(D35:D36)</f>
        <v>92375</v>
      </c>
    </row>
    <row r="38" spans="1:4" ht="13.5" thickTop="1">
      <c r="A38" s="59"/>
      <c r="B38" s="3"/>
      <c r="D38" s="12"/>
    </row>
    <row r="39" spans="1:4" ht="12.75">
      <c r="A39" s="59" t="s">
        <v>137</v>
      </c>
      <c r="B39" s="3"/>
      <c r="D39" s="12"/>
    </row>
    <row r="40" spans="1:4" ht="12.75">
      <c r="A40" s="59" t="s">
        <v>138</v>
      </c>
      <c r="B40" s="3"/>
      <c r="D40" s="12"/>
    </row>
    <row r="41" spans="1:4" ht="12.75">
      <c r="A41" s="36" t="s">
        <v>108</v>
      </c>
      <c r="B41" s="3">
        <v>3680</v>
      </c>
      <c r="D41" s="12">
        <v>3684</v>
      </c>
    </row>
    <row r="42" spans="1:4" ht="12.75">
      <c r="A42" s="59" t="s">
        <v>126</v>
      </c>
      <c r="B42" s="42">
        <f>SUM(B41)</f>
        <v>3680</v>
      </c>
      <c r="D42" s="66">
        <f>SUM(D41)</f>
        <v>3684</v>
      </c>
    </row>
    <row r="43" spans="1:4" ht="12.75">
      <c r="A43" s="59"/>
      <c r="B43" s="3"/>
      <c r="D43" s="12"/>
    </row>
    <row r="44" spans="1:4" ht="12.75">
      <c r="A44" s="59" t="s">
        <v>140</v>
      </c>
      <c r="B44" s="3"/>
      <c r="D44" s="12"/>
    </row>
    <row r="45" spans="1:4" ht="12.75">
      <c r="A45" s="12" t="s">
        <v>203</v>
      </c>
      <c r="B45" s="88">
        <v>2645</v>
      </c>
      <c r="D45" s="17">
        <v>4008</v>
      </c>
    </row>
    <row r="46" spans="1:4" ht="12.75">
      <c r="A46" s="12" t="s">
        <v>204</v>
      </c>
      <c r="B46" s="89">
        <v>675</v>
      </c>
      <c r="D46" s="119">
        <v>249</v>
      </c>
    </row>
    <row r="47" spans="1:4" ht="12.75">
      <c r="A47" s="12" t="s">
        <v>167</v>
      </c>
      <c r="B47" s="90">
        <v>1160</v>
      </c>
      <c r="D47" s="67">
        <v>231</v>
      </c>
    </row>
    <row r="48" spans="1:4" ht="12.75">
      <c r="A48" s="113" t="s">
        <v>166</v>
      </c>
      <c r="B48" s="91">
        <f>SUM(B45:B47)</f>
        <v>4480</v>
      </c>
      <c r="D48" s="18">
        <f>SUM(D45:D47)</f>
        <v>4488</v>
      </c>
    </row>
    <row r="49" spans="1:4" ht="12.75">
      <c r="A49" s="69" t="s">
        <v>139</v>
      </c>
      <c r="B49" s="42">
        <f>B42+B48</f>
        <v>8160</v>
      </c>
      <c r="D49" s="66">
        <f>D42+D48</f>
        <v>8172</v>
      </c>
    </row>
    <row r="50" spans="1:4" ht="13.5" thickBot="1">
      <c r="A50" s="59" t="s">
        <v>128</v>
      </c>
      <c r="B50" s="33">
        <f>B35+B49</f>
        <v>99573</v>
      </c>
      <c r="D50" s="33">
        <f>D35+D49</f>
        <v>100547</v>
      </c>
    </row>
    <row r="51" spans="1:8" ht="13.5" thickTop="1">
      <c r="A51" s="22"/>
      <c r="B51" s="85"/>
      <c r="F51" s="23"/>
      <c r="H51" s="24"/>
    </row>
    <row r="52" spans="1:8" ht="12.75">
      <c r="A52" s="81" t="s">
        <v>115</v>
      </c>
      <c r="B52" s="60">
        <f>B37/120001</f>
        <v>0.7617686519279006</v>
      </c>
      <c r="C52" s="30"/>
      <c r="D52" s="60">
        <f>D37/120001</f>
        <v>0.7697852517895685</v>
      </c>
      <c r="F52" s="23"/>
      <c r="H52" s="24"/>
    </row>
    <row r="53" spans="1:8" ht="12.75">
      <c r="A53" s="22"/>
      <c r="B53" s="85"/>
      <c r="F53" s="23"/>
      <c r="H53" s="24"/>
    </row>
    <row r="54" spans="1:9" ht="12.75">
      <c r="A54" s="35" t="s">
        <v>30</v>
      </c>
      <c r="B54" s="86"/>
      <c r="F54" s="26"/>
      <c r="H54" s="27"/>
      <c r="I54" s="28"/>
    </row>
    <row r="55" spans="1:9" ht="12.75">
      <c r="A55" s="10"/>
      <c r="B55" s="86"/>
      <c r="F55" s="26"/>
      <c r="H55" s="27"/>
      <c r="I55" s="28"/>
    </row>
    <row r="56" spans="1:9" ht="12.75">
      <c r="A56" s="10"/>
      <c r="B56" s="86"/>
      <c r="F56" s="26"/>
      <c r="H56" s="27"/>
      <c r="I56" s="28"/>
    </row>
    <row r="57" spans="1:9" ht="12.75">
      <c r="A57" s="10"/>
      <c r="B57" s="86"/>
      <c r="F57" s="26"/>
      <c r="H57" s="27"/>
      <c r="I57" s="28"/>
    </row>
    <row r="58" spans="1:9" ht="12.75">
      <c r="A58" s="10"/>
      <c r="B58" s="86"/>
      <c r="F58" s="26"/>
      <c r="H58" s="27"/>
      <c r="I58" s="28"/>
    </row>
    <row r="59" spans="1:9" ht="12.75">
      <c r="A59" s="10"/>
      <c r="B59" s="86"/>
      <c r="F59" s="26"/>
      <c r="H59" s="27"/>
      <c r="I59" s="28"/>
    </row>
    <row r="60" spans="1:9" ht="12.75">
      <c r="A60" s="10"/>
      <c r="B60" s="86"/>
      <c r="F60" s="26"/>
      <c r="H60" s="27"/>
      <c r="I60" s="28"/>
    </row>
    <row r="61" spans="1:9" ht="12.75">
      <c r="A61" s="10"/>
      <c r="B61" s="86"/>
      <c r="F61" s="26"/>
      <c r="H61" s="27"/>
      <c r="I61" s="28"/>
    </row>
    <row r="62" spans="1:9" ht="12.75">
      <c r="A62" s="10"/>
      <c r="B62" s="86"/>
      <c r="F62" s="26"/>
      <c r="H62" s="27"/>
      <c r="I62" s="28"/>
    </row>
    <row r="63" ht="12.75">
      <c r="A63" s="10" t="s">
        <v>31</v>
      </c>
    </row>
    <row r="64" ht="12.75">
      <c r="A64" s="10"/>
    </row>
    <row r="65" ht="12.75">
      <c r="A65" s="10"/>
    </row>
    <row r="66" ht="12.75">
      <c r="A66" s="10"/>
    </row>
  </sheetData>
  <sheetProtection/>
  <printOptions/>
  <pageMargins left="1" right="0.79" top="0.5" bottom="0.5" header="0.5" footer="0.5"/>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4"/>
  <sheetViews>
    <sheetView zoomScale="130" zoomScaleNormal="130" zoomScalePageLayoutView="0" workbookViewId="0" topLeftCell="A13">
      <selection activeCell="I34" sqref="I34"/>
    </sheetView>
  </sheetViews>
  <sheetFormatPr defaultColWidth="9.140625" defaultRowHeight="12.75"/>
  <cols>
    <col min="1" max="1" width="39.7109375" style="5" customWidth="1"/>
    <col min="2" max="2" width="13.28125" style="10" customWidth="1"/>
    <col min="3" max="3" width="11.140625" style="10" customWidth="1"/>
    <col min="4" max="5" width="12.28125" style="10" customWidth="1"/>
    <col min="6" max="6" width="10.00390625" style="10" customWidth="1"/>
    <col min="7" max="16384" width="9.140625" style="5" customWidth="1"/>
  </cols>
  <sheetData>
    <row r="1" spans="1:7" ht="12.75">
      <c r="A1" s="7"/>
      <c r="B1" s="6"/>
      <c r="C1" s="5"/>
      <c r="D1" s="6"/>
      <c r="E1" s="6"/>
      <c r="F1" s="5"/>
      <c r="G1" s="6"/>
    </row>
    <row r="2" spans="1:7" ht="12.75">
      <c r="A2" s="8"/>
      <c r="B2" s="6"/>
      <c r="C2" s="5"/>
      <c r="D2" s="6"/>
      <c r="E2" s="6"/>
      <c r="F2" s="5"/>
      <c r="G2" s="6"/>
    </row>
    <row r="3" spans="1:7" ht="12.75">
      <c r="A3" s="8"/>
      <c r="B3" s="6"/>
      <c r="C3" s="5"/>
      <c r="D3" s="6"/>
      <c r="E3" s="6"/>
      <c r="F3" s="5"/>
      <c r="G3" s="6"/>
    </row>
    <row r="4" spans="1:7" ht="12.75">
      <c r="A4" s="9" t="s">
        <v>231</v>
      </c>
      <c r="B4" s="6"/>
      <c r="C4" s="5"/>
      <c r="D4" s="6"/>
      <c r="E4" s="6"/>
      <c r="F4" s="5"/>
      <c r="G4" s="6"/>
    </row>
    <row r="5" spans="1:7" ht="12.75">
      <c r="A5" s="9"/>
      <c r="B5" s="6"/>
      <c r="C5" s="5"/>
      <c r="D5" s="6"/>
      <c r="E5" s="6"/>
      <c r="F5" s="5"/>
      <c r="G5" s="6"/>
    </row>
    <row r="6" ht="12.75">
      <c r="A6" s="9" t="s">
        <v>32</v>
      </c>
    </row>
    <row r="7" ht="12.75">
      <c r="A7" s="9" t="s">
        <v>232</v>
      </c>
    </row>
    <row r="8" ht="12.75">
      <c r="A8" s="9" t="s">
        <v>10</v>
      </c>
    </row>
    <row r="9" ht="12.75">
      <c r="A9" s="9"/>
    </row>
    <row r="11" spans="1:7" ht="12.75">
      <c r="A11" s="30"/>
      <c r="B11" s="38" t="s">
        <v>33</v>
      </c>
      <c r="C11" s="38" t="s">
        <v>33</v>
      </c>
      <c r="D11" s="38" t="s">
        <v>145</v>
      </c>
      <c r="E11" s="38" t="s">
        <v>105</v>
      </c>
      <c r="F11" s="38" t="s">
        <v>117</v>
      </c>
      <c r="G11" s="6"/>
    </row>
    <row r="12" spans="1:7" ht="12.75">
      <c r="A12" s="30"/>
      <c r="B12" s="38" t="s">
        <v>24</v>
      </c>
      <c r="C12" s="38" t="s">
        <v>97</v>
      </c>
      <c r="D12" s="38" t="s">
        <v>33</v>
      </c>
      <c r="E12" s="38" t="s">
        <v>106</v>
      </c>
      <c r="F12" s="38" t="s">
        <v>116</v>
      </c>
      <c r="G12" s="6"/>
    </row>
    <row r="13" spans="1:7" ht="12.75">
      <c r="A13" s="30"/>
      <c r="B13" s="38" t="s">
        <v>6</v>
      </c>
      <c r="C13" s="38" t="s">
        <v>6</v>
      </c>
      <c r="D13" s="38" t="s">
        <v>6</v>
      </c>
      <c r="E13" s="38" t="s">
        <v>6</v>
      </c>
      <c r="F13" s="38" t="s">
        <v>6</v>
      </c>
      <c r="G13" s="6"/>
    </row>
    <row r="14" spans="1:7" ht="12.75">
      <c r="A14" s="30"/>
      <c r="B14" s="38"/>
      <c r="C14" s="38"/>
      <c r="D14" s="38"/>
      <c r="E14" s="38"/>
      <c r="F14" s="38"/>
      <c r="G14" s="6"/>
    </row>
    <row r="15" spans="1:6" ht="12.75">
      <c r="A15" s="44" t="s">
        <v>205</v>
      </c>
      <c r="B15" s="3">
        <v>60250</v>
      </c>
      <c r="C15" s="3">
        <v>303</v>
      </c>
      <c r="D15" s="3">
        <v>-311</v>
      </c>
      <c r="E15" s="3">
        <v>32133</v>
      </c>
      <c r="F15" s="2">
        <f>SUM(B15:E15)</f>
        <v>92375</v>
      </c>
    </row>
    <row r="16" spans="1:6" ht="12.75">
      <c r="A16" s="44"/>
      <c r="B16" s="3"/>
      <c r="C16" s="3"/>
      <c r="D16" s="3"/>
      <c r="E16" s="3"/>
      <c r="F16" s="2"/>
    </row>
    <row r="17" spans="1:6" s="30" customFormat="1" ht="12.75">
      <c r="A17" s="30" t="s">
        <v>224</v>
      </c>
      <c r="B17" s="3">
        <v>0</v>
      </c>
      <c r="C17" s="3">
        <v>0</v>
      </c>
      <c r="D17" s="3">
        <v>0</v>
      </c>
      <c r="E17" s="3">
        <v>-6000</v>
      </c>
      <c r="F17" s="2">
        <f>SUM(B17:E17)</f>
        <v>-6000</v>
      </c>
    </row>
    <row r="18" spans="1:6" s="30" customFormat="1" ht="12.75">
      <c r="A18" s="44"/>
      <c r="B18" s="3"/>
      <c r="C18" s="3"/>
      <c r="D18" s="3"/>
      <c r="E18" s="3"/>
      <c r="F18" s="2"/>
    </row>
    <row r="19" spans="1:6" s="30" customFormat="1" ht="12.75">
      <c r="A19" s="30" t="s">
        <v>118</v>
      </c>
      <c r="B19" s="3">
        <v>0</v>
      </c>
      <c r="C19" s="3">
        <v>0</v>
      </c>
      <c r="D19" s="3">
        <v>0</v>
      </c>
      <c r="E19" s="3">
        <f>+'IS'!F34</f>
        <v>5038</v>
      </c>
      <c r="F19" s="2">
        <f>SUM(B19:E19)</f>
        <v>5038</v>
      </c>
    </row>
    <row r="20" spans="1:6" ht="12.75">
      <c r="A20" s="30"/>
      <c r="B20" s="3"/>
      <c r="C20" s="3"/>
      <c r="D20" s="3"/>
      <c r="E20" s="3"/>
      <c r="F20" s="3"/>
    </row>
    <row r="21" spans="1:6" ht="13.5" thickBot="1">
      <c r="A21" s="44" t="s">
        <v>236</v>
      </c>
      <c r="B21" s="33">
        <f>SUM(B15:B20)</f>
        <v>60250</v>
      </c>
      <c r="C21" s="33">
        <f>SUM(C15:C20)</f>
        <v>303</v>
      </c>
      <c r="D21" s="33">
        <f>SUM(D15:D20)</f>
        <v>-311</v>
      </c>
      <c r="E21" s="33">
        <f>SUM(E15:E20)</f>
        <v>31171</v>
      </c>
      <c r="F21" s="33">
        <f>SUM(F15:F20)</f>
        <v>91413</v>
      </c>
    </row>
    <row r="22" spans="1:6" ht="13.5" thickTop="1">
      <c r="A22" s="30"/>
      <c r="B22" s="3"/>
      <c r="C22" s="3"/>
      <c r="D22" s="3"/>
      <c r="E22" s="3"/>
      <c r="F22" s="3"/>
    </row>
    <row r="23" spans="1:6" ht="12.75">
      <c r="A23" s="30"/>
      <c r="B23" s="3"/>
      <c r="C23" s="3"/>
      <c r="D23" s="3"/>
      <c r="E23" s="3"/>
      <c r="F23" s="3"/>
    </row>
    <row r="24" spans="1:6" ht="12.75">
      <c r="A24" s="44"/>
      <c r="B24" s="30"/>
      <c r="C24" s="30"/>
      <c r="D24" s="30"/>
      <c r="E24" s="30"/>
      <c r="F24" s="30"/>
    </row>
    <row r="25" spans="1:6" ht="12.75">
      <c r="A25" s="44" t="s">
        <v>151</v>
      </c>
      <c r="B25" s="3">
        <v>60250</v>
      </c>
      <c r="C25" s="3">
        <v>303</v>
      </c>
      <c r="D25" s="3">
        <v>-311</v>
      </c>
      <c r="E25" s="3">
        <v>33479</v>
      </c>
      <c r="F25" s="2">
        <f>SUM(B25:E25)</f>
        <v>93721</v>
      </c>
    </row>
    <row r="26" spans="1:6" ht="12.75">
      <c r="A26" s="44"/>
      <c r="B26" s="3"/>
      <c r="C26" s="3"/>
      <c r="D26" s="3"/>
      <c r="E26" s="3"/>
      <c r="F26" s="2"/>
    </row>
    <row r="27" spans="1:6" ht="12.75">
      <c r="A27" s="30" t="s">
        <v>238</v>
      </c>
      <c r="B27" s="3">
        <v>0</v>
      </c>
      <c r="C27" s="3">
        <v>0</v>
      </c>
      <c r="D27" s="3">
        <v>0</v>
      </c>
      <c r="E27" s="3">
        <v>-8400</v>
      </c>
      <c r="F27" s="2">
        <f>SUM(B27:E27)</f>
        <v>-8400</v>
      </c>
    </row>
    <row r="28" spans="1:6" ht="12.75">
      <c r="A28" s="44"/>
      <c r="B28" s="3"/>
      <c r="C28" s="3"/>
      <c r="D28" s="3"/>
      <c r="E28" s="3"/>
      <c r="F28" s="2"/>
    </row>
    <row r="29" spans="1:6" ht="12.75">
      <c r="A29" s="30" t="s">
        <v>118</v>
      </c>
      <c r="B29" s="3">
        <v>0</v>
      </c>
      <c r="C29" s="3">
        <v>0</v>
      </c>
      <c r="D29" s="3">
        <v>0</v>
      </c>
      <c r="E29" s="3">
        <f>+'IS'!H34</f>
        <v>5734</v>
      </c>
      <c r="F29" s="2">
        <f>SUM(B29:E29)</f>
        <v>5734</v>
      </c>
    </row>
    <row r="30" spans="1:6" ht="12.75">
      <c r="A30" s="30"/>
      <c r="B30" s="3"/>
      <c r="C30" s="3"/>
      <c r="D30" s="3"/>
      <c r="E30" s="3"/>
      <c r="F30" s="3"/>
    </row>
    <row r="31" spans="1:6" ht="13.5" thickBot="1">
      <c r="A31" s="44" t="s">
        <v>237</v>
      </c>
      <c r="B31" s="33">
        <f>SUM(B25:B30)</f>
        <v>60250</v>
      </c>
      <c r="C31" s="33">
        <f>SUM(C25:C30)</f>
        <v>303</v>
      </c>
      <c r="D31" s="33">
        <f>SUM(D25:D30)</f>
        <v>-311</v>
      </c>
      <c r="E31" s="33">
        <f>SUM(E25:E30)</f>
        <v>30813</v>
      </c>
      <c r="F31" s="33">
        <f>SUM(F25:F30)</f>
        <v>91055</v>
      </c>
    </row>
    <row r="32" spans="1:6" ht="13.5" thickTop="1">
      <c r="A32" s="44"/>
      <c r="B32" s="3"/>
      <c r="C32" s="3"/>
      <c r="D32" s="3"/>
      <c r="E32" s="3"/>
      <c r="F32" s="2"/>
    </row>
    <row r="33" spans="2:6" ht="12.75">
      <c r="B33" s="12"/>
      <c r="C33" s="12"/>
      <c r="D33" s="12"/>
      <c r="E33" s="12"/>
      <c r="F33" s="2"/>
    </row>
    <row r="34" spans="2:6" ht="12.75">
      <c r="B34" s="12"/>
      <c r="C34" s="12"/>
      <c r="D34" s="12"/>
      <c r="E34" s="12"/>
      <c r="F34" s="12"/>
    </row>
    <row r="35" spans="2:6" ht="12.75">
      <c r="B35" s="12"/>
      <c r="C35" s="12"/>
      <c r="D35" s="12"/>
      <c r="E35" s="12"/>
      <c r="F35" s="12"/>
    </row>
    <row r="36" ht="12.75">
      <c r="A36" s="10"/>
    </row>
    <row r="37" ht="12.75">
      <c r="A37" s="10" t="s">
        <v>28</v>
      </c>
    </row>
    <row r="38" ht="12.75">
      <c r="A38" s="10"/>
    </row>
    <row r="39" spans="1:6" ht="12.75">
      <c r="A39" s="34"/>
      <c r="B39" s="34"/>
      <c r="C39" s="34"/>
      <c r="D39" s="34"/>
      <c r="E39" s="34"/>
      <c r="F39" s="34"/>
    </row>
    <row r="40" ht="12.75">
      <c r="A40" s="10"/>
    </row>
    <row r="41" ht="12.75">
      <c r="A41" s="10"/>
    </row>
    <row r="42" ht="12.75">
      <c r="A42" s="10"/>
    </row>
    <row r="43" ht="12.75">
      <c r="A43" s="10"/>
    </row>
    <row r="44" ht="12.75">
      <c r="G44" s="29"/>
    </row>
  </sheetData>
  <sheetProtection/>
  <printOptions horizontalCentered="1"/>
  <pageMargins left="1" right="1" top="0.5" bottom="0.5" header="0.5" footer="0.5"/>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H65"/>
  <sheetViews>
    <sheetView zoomScale="130" zoomScaleNormal="130" zoomScalePageLayoutView="0" workbookViewId="0" topLeftCell="A1">
      <selection activeCell="B20" sqref="B20"/>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30"/>
      <c r="D1" s="6"/>
      <c r="E1" s="5"/>
      <c r="F1" s="6"/>
      <c r="H1" s="6"/>
    </row>
    <row r="2" spans="1:8" ht="12.75">
      <c r="A2" s="8"/>
      <c r="C2" s="30"/>
      <c r="D2" s="6"/>
      <c r="E2" s="5"/>
      <c r="F2" s="6"/>
      <c r="H2" s="6"/>
    </row>
    <row r="3" spans="1:8" ht="12.75">
      <c r="A3" s="8"/>
      <c r="C3" s="30"/>
      <c r="D3" s="6"/>
      <c r="E3" s="5"/>
      <c r="F3" s="6"/>
      <c r="H3" s="6"/>
    </row>
    <row r="4" spans="1:8" ht="12.75">
      <c r="A4" s="9" t="s">
        <v>239</v>
      </c>
      <c r="C4" s="30"/>
      <c r="D4" s="6"/>
      <c r="E4" s="5"/>
      <c r="F4" s="6"/>
      <c r="H4" s="6"/>
    </row>
    <row r="5" spans="1:8" ht="12.75">
      <c r="A5" s="9" t="s">
        <v>240</v>
      </c>
      <c r="C5" s="30"/>
      <c r="D5" s="6"/>
      <c r="E5" s="5"/>
      <c r="F5" s="6"/>
      <c r="H5" s="6"/>
    </row>
    <row r="6" spans="1:8" ht="12.75">
      <c r="A6" s="9"/>
      <c r="C6" s="30"/>
      <c r="D6" s="6"/>
      <c r="E6" s="5"/>
      <c r="F6" s="6"/>
      <c r="H6" s="6"/>
    </row>
    <row r="7" ht="12.75">
      <c r="A7" s="9" t="s">
        <v>156</v>
      </c>
    </row>
    <row r="8" ht="12.75">
      <c r="A8" s="9" t="s">
        <v>232</v>
      </c>
    </row>
    <row r="9" spans="1:5" ht="12.75">
      <c r="A9" s="9" t="s">
        <v>10</v>
      </c>
      <c r="C9" s="30"/>
      <c r="E9" s="30"/>
    </row>
    <row r="10" spans="1:5" ht="12.75">
      <c r="A10" s="9"/>
      <c r="C10" s="31"/>
      <c r="E10" s="31"/>
    </row>
    <row r="11" spans="1:5" ht="12.75">
      <c r="A11" s="9"/>
      <c r="C11" s="31"/>
      <c r="E11" s="6"/>
    </row>
    <row r="12" spans="1:5" ht="12.75">
      <c r="A12" s="9"/>
      <c r="D12" s="6"/>
      <c r="E12" s="6" t="s">
        <v>20</v>
      </c>
    </row>
    <row r="13" spans="1:5" ht="12.75">
      <c r="A13" s="9"/>
      <c r="C13" s="31" t="s">
        <v>119</v>
      </c>
      <c r="E13" s="6" t="s">
        <v>21</v>
      </c>
    </row>
    <row r="14" spans="1:5" ht="12.75">
      <c r="A14" s="9"/>
      <c r="C14" s="31" t="s">
        <v>120</v>
      </c>
      <c r="E14" s="6" t="s">
        <v>25</v>
      </c>
    </row>
    <row r="15" spans="1:5" ht="12.75">
      <c r="A15" s="9"/>
      <c r="B15" s="9"/>
      <c r="C15" s="87" t="s">
        <v>233</v>
      </c>
      <c r="E15" s="15" t="s">
        <v>234</v>
      </c>
    </row>
    <row r="16" spans="1:5" ht="12.75">
      <c r="A16" s="9"/>
      <c r="C16" s="31" t="s">
        <v>6</v>
      </c>
      <c r="D16" s="31"/>
      <c r="E16" s="31" t="s">
        <v>6</v>
      </c>
    </row>
    <row r="17" spans="1:5" ht="12.75">
      <c r="A17" s="9"/>
      <c r="C17" s="30"/>
      <c r="E17" s="30"/>
    </row>
    <row r="18" spans="1:5" ht="12.75">
      <c r="A18" s="9" t="s">
        <v>37</v>
      </c>
      <c r="C18" s="30"/>
      <c r="E18" s="30"/>
    </row>
    <row r="19" spans="1:5" ht="12.75">
      <c r="A19" s="5" t="s">
        <v>36</v>
      </c>
      <c r="C19" s="2">
        <v>6449</v>
      </c>
      <c r="D19" s="10"/>
      <c r="E19" s="2">
        <v>6113</v>
      </c>
    </row>
    <row r="20" ht="12.75">
      <c r="D20" s="10"/>
    </row>
    <row r="21" spans="1:4" ht="12.75">
      <c r="A21" s="30" t="s">
        <v>38</v>
      </c>
      <c r="B21" s="30"/>
      <c r="D21" s="2"/>
    </row>
    <row r="22" spans="1:5" ht="12.75">
      <c r="A22" s="43" t="s">
        <v>39</v>
      </c>
      <c r="B22" s="30"/>
      <c r="C22" s="2">
        <v>1421</v>
      </c>
      <c r="D22" s="2"/>
      <c r="E22" s="2">
        <v>1494</v>
      </c>
    </row>
    <row r="23" spans="1:5" ht="12.75">
      <c r="A23" s="43" t="s">
        <v>40</v>
      </c>
      <c r="B23" s="30"/>
      <c r="C23" s="32">
        <v>-201</v>
      </c>
      <c r="D23" s="2"/>
      <c r="E23" s="32">
        <v>-214</v>
      </c>
    </row>
    <row r="24" spans="1:5" ht="12.75">
      <c r="A24" s="30" t="s">
        <v>41</v>
      </c>
      <c r="B24" s="30"/>
      <c r="C24" s="2">
        <f>SUM(C19:C23)</f>
        <v>7669</v>
      </c>
      <c r="D24" s="2"/>
      <c r="E24" s="2">
        <f>SUM(E19:E23)</f>
        <v>7393</v>
      </c>
    </row>
    <row r="25" spans="1:4" ht="12.75">
      <c r="A25" s="30"/>
      <c r="B25" s="30"/>
      <c r="D25" s="2"/>
    </row>
    <row r="26" spans="1:4" ht="12.75">
      <c r="A26" s="30" t="s">
        <v>99</v>
      </c>
      <c r="B26" s="30"/>
      <c r="D26" s="2"/>
    </row>
    <row r="27" spans="1:5" ht="12.75">
      <c r="A27" s="43" t="s">
        <v>113</v>
      </c>
      <c r="B27" s="30"/>
      <c r="C27" s="2">
        <v>505</v>
      </c>
      <c r="D27" s="2"/>
      <c r="E27" s="2">
        <v>-3719</v>
      </c>
    </row>
    <row r="28" spans="1:5" ht="12.75">
      <c r="A28" s="43" t="s">
        <v>114</v>
      </c>
      <c r="B28" s="30"/>
      <c r="C28" s="32">
        <v>-814</v>
      </c>
      <c r="D28" s="2"/>
      <c r="E28" s="32">
        <v>-95</v>
      </c>
    </row>
    <row r="29" spans="1:5" ht="12.75">
      <c r="A29" s="30" t="s">
        <v>157</v>
      </c>
      <c r="B29" s="30"/>
      <c r="C29" s="2">
        <f>SUM(C24:C28)</f>
        <v>7360</v>
      </c>
      <c r="D29" s="2"/>
      <c r="E29" s="2">
        <f>SUM(E24:E28)</f>
        <v>3579</v>
      </c>
    </row>
    <row r="30" spans="1:4" ht="12.75">
      <c r="A30" s="30"/>
      <c r="B30" s="30"/>
      <c r="D30" s="2"/>
    </row>
    <row r="31" spans="1:5" ht="12.75">
      <c r="A31" s="30" t="s">
        <v>244</v>
      </c>
      <c r="B31" s="30"/>
      <c r="C31" s="3">
        <v>-486</v>
      </c>
      <c r="D31" s="3"/>
      <c r="E31" s="3">
        <v>231</v>
      </c>
    </row>
    <row r="32" spans="1:5" ht="12.75">
      <c r="A32" s="30" t="s">
        <v>43</v>
      </c>
      <c r="B32" s="30"/>
      <c r="C32" s="3">
        <v>201</v>
      </c>
      <c r="D32" s="3"/>
      <c r="E32" s="3">
        <v>214</v>
      </c>
    </row>
    <row r="33" spans="1:5" ht="12.75">
      <c r="A33" s="30" t="s">
        <v>158</v>
      </c>
      <c r="B33" s="30"/>
      <c r="C33" s="42">
        <f>SUM(C29:C32)</f>
        <v>7075</v>
      </c>
      <c r="D33" s="2"/>
      <c r="E33" s="42">
        <f>SUM(E29:E32)</f>
        <v>4024</v>
      </c>
    </row>
    <row r="34" spans="1:4" ht="12.75">
      <c r="A34" s="30"/>
      <c r="B34" s="30"/>
      <c r="D34" s="2"/>
    </row>
    <row r="35" spans="1:4" ht="12.75">
      <c r="A35" s="44" t="s">
        <v>42</v>
      </c>
      <c r="B35" s="30"/>
      <c r="D35" s="2"/>
    </row>
    <row r="36" spans="1:6" ht="12.75">
      <c r="A36" s="30" t="s">
        <v>98</v>
      </c>
      <c r="B36" s="30"/>
      <c r="C36" s="2">
        <v>-1192</v>
      </c>
      <c r="D36" s="2"/>
      <c r="E36" s="2">
        <v>-1549</v>
      </c>
      <c r="F36" s="74"/>
    </row>
    <row r="37" spans="1:6" ht="12.75">
      <c r="A37" s="30" t="s">
        <v>191</v>
      </c>
      <c r="B37" s="30"/>
      <c r="C37" s="2">
        <v>13</v>
      </c>
      <c r="D37" s="2"/>
      <c r="E37" s="2">
        <v>522</v>
      </c>
      <c r="F37" s="76"/>
    </row>
    <row r="38" spans="1:5" ht="12.75">
      <c r="A38" s="30" t="s">
        <v>206</v>
      </c>
      <c r="B38" s="30"/>
      <c r="C38" s="42">
        <f>SUM(C36:C37)</f>
        <v>-1179</v>
      </c>
      <c r="D38" s="2"/>
      <c r="E38" s="42">
        <f>SUM(E36:E37)</f>
        <v>-1027</v>
      </c>
    </row>
    <row r="39" spans="1:4" ht="12.75">
      <c r="A39" s="44"/>
      <c r="B39" s="30"/>
      <c r="D39" s="2"/>
    </row>
    <row r="40" spans="1:5" ht="12.75">
      <c r="A40" s="44" t="s">
        <v>179</v>
      </c>
      <c r="B40" s="30"/>
      <c r="C40" s="3"/>
      <c r="D40" s="3"/>
      <c r="E40" s="3"/>
    </row>
    <row r="41" spans="1:6" ht="12.75">
      <c r="A41" s="30" t="s">
        <v>241</v>
      </c>
      <c r="B41" s="30"/>
      <c r="C41" s="2">
        <v>-6000</v>
      </c>
      <c r="D41" s="2"/>
      <c r="E41" s="2">
        <v>0</v>
      </c>
      <c r="F41" s="74"/>
    </row>
    <row r="42" spans="1:5" ht="12.75">
      <c r="A42" s="30" t="s">
        <v>242</v>
      </c>
      <c r="B42" s="30"/>
      <c r="C42" s="42">
        <f>SUM(C41:C41)</f>
        <v>-6000</v>
      </c>
      <c r="D42" s="2"/>
      <c r="E42" s="42">
        <f>SUM(E41:E41)</f>
        <v>0</v>
      </c>
    </row>
    <row r="43" spans="1:4" ht="12.75">
      <c r="A43" s="44"/>
      <c r="B43" s="30"/>
      <c r="D43" s="2"/>
    </row>
    <row r="44" spans="1:4" ht="12.75">
      <c r="A44" s="44"/>
      <c r="B44" s="30"/>
      <c r="D44" s="2"/>
    </row>
    <row r="45" spans="1:5" ht="12.75">
      <c r="A45" s="30" t="s">
        <v>243</v>
      </c>
      <c r="B45" s="30"/>
      <c r="C45" s="3">
        <f>C33+C38+C42</f>
        <v>-104</v>
      </c>
      <c r="D45" s="3"/>
      <c r="E45" s="3">
        <f>E33+E38+E42</f>
        <v>2997</v>
      </c>
    </row>
    <row r="46" spans="1:5" ht="12.75">
      <c r="A46" s="30" t="s">
        <v>44</v>
      </c>
      <c r="B46" s="30"/>
      <c r="C46" s="40">
        <v>20504</v>
      </c>
      <c r="D46" s="2"/>
      <c r="E46" s="40">
        <v>19650</v>
      </c>
    </row>
    <row r="47" spans="1:5" ht="13.5" thickBot="1">
      <c r="A47" s="30" t="s">
        <v>101</v>
      </c>
      <c r="B47" s="30"/>
      <c r="C47" s="33">
        <f>SUM(C45:C46)</f>
        <v>20400</v>
      </c>
      <c r="D47" s="2"/>
      <c r="E47" s="33">
        <f>SUM(E45:E46)</f>
        <v>22647</v>
      </c>
    </row>
    <row r="48" spans="1:5" ht="15" customHeight="1" thickTop="1">
      <c r="A48" s="30"/>
      <c r="B48" s="30"/>
      <c r="C48" s="41"/>
      <c r="D48" s="2"/>
      <c r="E48" s="1"/>
    </row>
    <row r="49" spans="1:4" ht="12.75">
      <c r="A49" s="2" t="s">
        <v>45</v>
      </c>
      <c r="D49" s="25"/>
    </row>
    <row r="51" ht="13.5" customHeight="1">
      <c r="C51" s="45" t="s">
        <v>6</v>
      </c>
    </row>
    <row r="52" ht="5.25" customHeight="1">
      <c r="C52" s="45"/>
    </row>
    <row r="53" spans="2:4" ht="13.5" customHeight="1">
      <c r="B53" s="56" t="s">
        <v>100</v>
      </c>
      <c r="C53" s="2">
        <v>4053</v>
      </c>
      <c r="D53"/>
    </row>
    <row r="54" spans="2:3" ht="13.5" customHeight="1">
      <c r="B54" s="57" t="s">
        <v>225</v>
      </c>
      <c r="C54" s="32">
        <v>16347</v>
      </c>
    </row>
    <row r="55" spans="2:3" ht="13.5" customHeight="1" thickBot="1">
      <c r="B55" s="57"/>
      <c r="C55" s="33">
        <f>SUM(C53:C54)</f>
        <v>20400</v>
      </c>
    </row>
    <row r="56" ht="13.5" customHeight="1" thickTop="1"/>
    <row r="57" ht="12.75">
      <c r="A57" s="10"/>
    </row>
    <row r="58" spans="3:8" s="10" customFormat="1" ht="12.75">
      <c r="C58" s="2"/>
      <c r="D58" s="11"/>
      <c r="E58" s="2"/>
      <c r="F58" s="11"/>
      <c r="H58" s="11"/>
    </row>
    <row r="59" spans="3:8" s="10" customFormat="1" ht="12.75">
      <c r="C59" s="2"/>
      <c r="D59" s="11"/>
      <c r="E59" s="2"/>
      <c r="F59" s="11"/>
      <c r="H59" s="11"/>
    </row>
    <row r="60" spans="3:8" ht="12.75">
      <c r="C60" s="30"/>
      <c r="D60" s="6"/>
      <c r="E60" s="30"/>
      <c r="F60" s="6"/>
      <c r="H60" s="6"/>
    </row>
    <row r="61" spans="3:8" ht="12.75">
      <c r="C61" s="30"/>
      <c r="D61" s="6"/>
      <c r="E61" s="30"/>
      <c r="F61" s="6"/>
      <c r="H61" s="6"/>
    </row>
    <row r="62" spans="3:8" ht="12.75">
      <c r="C62" s="30"/>
      <c r="D62" s="6"/>
      <c r="E62" s="30"/>
      <c r="F62" s="6"/>
      <c r="H62" s="6"/>
    </row>
    <row r="63" spans="3:8" ht="12.75">
      <c r="C63" s="30"/>
      <c r="D63" s="6"/>
      <c r="E63" s="30"/>
      <c r="F63" s="6"/>
      <c r="H63" s="6"/>
    </row>
    <row r="64" spans="3:8" ht="12.75">
      <c r="C64" s="30"/>
      <c r="D64" s="6"/>
      <c r="E64" s="30"/>
      <c r="F64" s="6"/>
      <c r="H64" s="6"/>
    </row>
    <row r="65" spans="3:8" ht="12.75">
      <c r="C65" s="30"/>
      <c r="D65" s="6"/>
      <c r="E65" s="30"/>
      <c r="F65" s="6"/>
      <c r="H65" s="6"/>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99"/>
  <sheetViews>
    <sheetView tabSelected="1" zoomScale="115" zoomScaleNormal="115" zoomScaleSheetLayoutView="100" zoomScalePageLayoutView="0" workbookViewId="0" topLeftCell="A1">
      <selection activeCell="O190" sqref="O190"/>
    </sheetView>
  </sheetViews>
  <sheetFormatPr defaultColWidth="9.140625" defaultRowHeight="12.75"/>
  <cols>
    <col min="1" max="1" width="4.57421875" style="48" customWidth="1"/>
    <col min="2" max="2" width="3.421875" style="30" customWidth="1"/>
    <col min="3" max="3" width="23.00390625" style="30" customWidth="1"/>
    <col min="4" max="4" width="11.28125" style="30" customWidth="1"/>
    <col min="5" max="5" width="12.00390625" style="30" customWidth="1"/>
    <col min="6" max="6" width="3.140625" style="30" customWidth="1"/>
    <col min="7" max="7" width="12.7109375" style="30" customWidth="1"/>
    <col min="8" max="8" width="2.57421875" style="30" customWidth="1"/>
    <col min="9" max="9" width="13.57421875" style="30" customWidth="1"/>
    <col min="10" max="10" width="2.421875" style="30" customWidth="1"/>
    <col min="11" max="11" width="12.421875" style="30" customWidth="1"/>
    <col min="12" max="12" width="2.140625" style="30" customWidth="1"/>
    <col min="13" max="13" width="12.00390625" style="30" customWidth="1"/>
    <col min="14" max="14" width="2.00390625" style="30" customWidth="1"/>
    <col min="15" max="15" width="11.00390625" style="30" customWidth="1"/>
    <col min="16" max="16384" width="9.140625" style="30" customWidth="1"/>
  </cols>
  <sheetData>
    <row r="1" ht="12.75">
      <c r="C1" s="71" t="s">
        <v>34</v>
      </c>
    </row>
    <row r="2" ht="12.75">
      <c r="C2" s="72" t="s">
        <v>35</v>
      </c>
    </row>
    <row r="3" ht="12.75">
      <c r="A3" s="73"/>
    </row>
    <row r="4" ht="12.75">
      <c r="A4" s="48" t="s">
        <v>46</v>
      </c>
    </row>
    <row r="5" ht="6.75" customHeight="1"/>
    <row r="6" ht="12.75">
      <c r="A6" s="48" t="s">
        <v>111</v>
      </c>
    </row>
    <row r="7" ht="3.75" customHeight="1"/>
    <row r="9" spans="1:2" ht="12.75">
      <c r="A9" s="54" t="s">
        <v>47</v>
      </c>
      <c r="B9" s="44" t="s">
        <v>162</v>
      </c>
    </row>
    <row r="11" spans="2:13" ht="12.75">
      <c r="B11" s="135" t="s">
        <v>161</v>
      </c>
      <c r="C11" s="135"/>
      <c r="D11" s="135"/>
      <c r="E11" s="135"/>
      <c r="F11" s="135"/>
      <c r="G11" s="135"/>
      <c r="H11" s="135"/>
      <c r="I11" s="135"/>
      <c r="J11" s="135"/>
      <c r="K11" s="135"/>
      <c r="L11" s="135"/>
      <c r="M11" s="135"/>
    </row>
    <row r="12" spans="2:13" ht="12.75">
      <c r="B12" s="135"/>
      <c r="C12" s="135"/>
      <c r="D12" s="135"/>
      <c r="E12" s="135"/>
      <c r="F12" s="135"/>
      <c r="G12" s="135"/>
      <c r="H12" s="135"/>
      <c r="I12" s="135"/>
      <c r="J12" s="135"/>
      <c r="K12" s="135"/>
      <c r="L12" s="135"/>
      <c r="M12" s="135"/>
    </row>
    <row r="13" spans="2:13" ht="12.75">
      <c r="B13" s="135"/>
      <c r="C13" s="135"/>
      <c r="D13" s="135"/>
      <c r="E13" s="135"/>
      <c r="F13" s="135"/>
      <c r="G13" s="135"/>
      <c r="H13" s="135"/>
      <c r="I13" s="135"/>
      <c r="J13" s="135"/>
      <c r="K13" s="135"/>
      <c r="L13" s="135"/>
      <c r="M13" s="135"/>
    </row>
    <row r="14" spans="2:13" ht="9.75" customHeight="1">
      <c r="B14" s="108"/>
      <c r="C14" s="108"/>
      <c r="D14" s="108"/>
      <c r="E14" s="108"/>
      <c r="F14" s="108"/>
      <c r="G14" s="108"/>
      <c r="H14" s="108"/>
      <c r="I14" s="108"/>
      <c r="J14" s="108"/>
      <c r="K14" s="108"/>
      <c r="L14" s="108"/>
      <c r="M14" s="108"/>
    </row>
    <row r="15" spans="2:13" ht="12.75">
      <c r="B15" s="135" t="s">
        <v>207</v>
      </c>
      <c r="C15" s="135"/>
      <c r="D15" s="135"/>
      <c r="E15" s="135"/>
      <c r="F15" s="135"/>
      <c r="G15" s="135"/>
      <c r="H15" s="135"/>
      <c r="I15" s="135"/>
      <c r="J15" s="135"/>
      <c r="K15" s="135"/>
      <c r="L15" s="135"/>
      <c r="M15" s="135"/>
    </row>
    <row r="16" spans="2:13" ht="12.75">
      <c r="B16" s="135"/>
      <c r="C16" s="135"/>
      <c r="D16" s="135"/>
      <c r="E16" s="135"/>
      <c r="F16" s="135"/>
      <c r="G16" s="135"/>
      <c r="H16" s="135"/>
      <c r="I16" s="135"/>
      <c r="J16" s="135"/>
      <c r="K16" s="135"/>
      <c r="L16" s="135"/>
      <c r="M16" s="135"/>
    </row>
    <row r="17" spans="2:13" ht="12.75">
      <c r="B17" s="135"/>
      <c r="C17" s="135"/>
      <c r="D17" s="135"/>
      <c r="E17" s="135"/>
      <c r="F17" s="135"/>
      <c r="G17" s="135"/>
      <c r="H17" s="135"/>
      <c r="I17" s="135"/>
      <c r="J17" s="135"/>
      <c r="K17" s="135"/>
      <c r="L17" s="135"/>
      <c r="M17" s="135"/>
    </row>
    <row r="18" spans="2:13" ht="12.75">
      <c r="B18" s="135"/>
      <c r="C18" s="135"/>
      <c r="D18" s="135"/>
      <c r="E18" s="135"/>
      <c r="F18" s="135"/>
      <c r="G18" s="135"/>
      <c r="H18" s="135"/>
      <c r="I18" s="135"/>
      <c r="J18" s="135"/>
      <c r="K18" s="135"/>
      <c r="L18" s="135"/>
      <c r="M18" s="135"/>
    </row>
    <row r="19" spans="2:13" ht="12.75">
      <c r="B19" s="135"/>
      <c r="C19" s="135"/>
      <c r="D19" s="135"/>
      <c r="E19" s="135"/>
      <c r="F19" s="135"/>
      <c r="G19" s="135"/>
      <c r="H19" s="135"/>
      <c r="I19" s="135"/>
      <c r="J19" s="135"/>
      <c r="K19" s="135"/>
      <c r="L19" s="135"/>
      <c r="M19" s="135"/>
    </row>
    <row r="20" spans="2:13" ht="12.75">
      <c r="B20" s="135" t="s">
        <v>250</v>
      </c>
      <c r="C20" s="135"/>
      <c r="D20" s="135"/>
      <c r="E20" s="135"/>
      <c r="F20" s="135"/>
      <c r="G20" s="135"/>
      <c r="H20" s="135"/>
      <c r="I20" s="135"/>
      <c r="J20" s="135"/>
      <c r="K20" s="135"/>
      <c r="L20" s="135"/>
      <c r="M20" s="135"/>
    </row>
    <row r="21" spans="2:13" ht="12.75">
      <c r="B21" s="135"/>
      <c r="C21" s="135"/>
      <c r="D21" s="135"/>
      <c r="E21" s="135"/>
      <c r="F21" s="135"/>
      <c r="G21" s="135"/>
      <c r="H21" s="135"/>
      <c r="I21" s="135"/>
      <c r="J21" s="135"/>
      <c r="K21" s="135"/>
      <c r="L21" s="135"/>
      <c r="M21" s="135"/>
    </row>
    <row r="22" spans="2:13" ht="12.75">
      <c r="B22" s="135"/>
      <c r="C22" s="135"/>
      <c r="D22" s="135"/>
      <c r="E22" s="135"/>
      <c r="F22" s="135"/>
      <c r="G22" s="135"/>
      <c r="H22" s="135"/>
      <c r="I22" s="135"/>
      <c r="J22" s="135"/>
      <c r="K22" s="135"/>
      <c r="L22" s="135"/>
      <c r="M22" s="135"/>
    </row>
    <row r="23" spans="2:13" ht="12.75">
      <c r="B23" s="135"/>
      <c r="C23" s="135"/>
      <c r="D23" s="135"/>
      <c r="E23" s="135"/>
      <c r="F23" s="135"/>
      <c r="G23" s="135"/>
      <c r="H23" s="135"/>
      <c r="I23" s="135"/>
      <c r="J23" s="135"/>
      <c r="K23" s="135"/>
      <c r="L23" s="135"/>
      <c r="M23" s="135"/>
    </row>
    <row r="24" spans="2:13" ht="13.5" customHeight="1">
      <c r="B24" s="43" t="s">
        <v>211</v>
      </c>
      <c r="C24" s="82"/>
      <c r="D24" s="82"/>
      <c r="E24" s="82"/>
      <c r="F24" s="82"/>
      <c r="G24" s="82"/>
      <c r="H24" s="82"/>
      <c r="I24" s="82"/>
      <c r="J24" s="82"/>
      <c r="K24" s="82"/>
      <c r="L24" s="82"/>
      <c r="M24" s="82"/>
    </row>
    <row r="25" spans="2:13" ht="13.5" customHeight="1">
      <c r="B25" s="43" t="s">
        <v>193</v>
      </c>
      <c r="C25" s="82"/>
      <c r="D25" s="82"/>
      <c r="E25" s="82"/>
      <c r="F25" s="82"/>
      <c r="G25" s="82"/>
      <c r="H25" s="82"/>
      <c r="I25" s="82"/>
      <c r="J25" s="82"/>
      <c r="K25" s="82"/>
      <c r="L25" s="82"/>
      <c r="M25" s="82"/>
    </row>
    <row r="26" spans="2:13" ht="13.5" customHeight="1">
      <c r="B26" s="43" t="s">
        <v>212</v>
      </c>
      <c r="C26" s="82"/>
      <c r="D26" s="82"/>
      <c r="E26" s="82"/>
      <c r="F26" s="82"/>
      <c r="G26" s="82"/>
      <c r="H26" s="82"/>
      <c r="I26" s="82"/>
      <c r="J26" s="82"/>
      <c r="K26" s="82"/>
      <c r="L26" s="82"/>
      <c r="M26" s="82"/>
    </row>
    <row r="27" spans="2:13" ht="13.5" customHeight="1">
      <c r="B27" s="43" t="s">
        <v>192</v>
      </c>
      <c r="C27" s="82"/>
      <c r="D27" s="82"/>
      <c r="E27" s="82"/>
      <c r="F27" s="82"/>
      <c r="G27" s="82"/>
      <c r="H27" s="82"/>
      <c r="I27" s="82"/>
      <c r="J27" s="82"/>
      <c r="K27" s="82"/>
      <c r="L27" s="82"/>
      <c r="M27" s="82"/>
    </row>
    <row r="28" spans="2:13" ht="13.5" customHeight="1">
      <c r="B28" s="43"/>
      <c r="C28" s="82"/>
      <c r="D28" s="82"/>
      <c r="E28" s="82"/>
      <c r="F28" s="82"/>
      <c r="G28" s="82"/>
      <c r="H28" s="82"/>
      <c r="I28" s="82"/>
      <c r="J28" s="82"/>
      <c r="K28" s="82"/>
      <c r="L28" s="82"/>
      <c r="M28" s="82"/>
    </row>
    <row r="29" spans="2:15" ht="12.75" customHeight="1">
      <c r="B29" s="129" t="s">
        <v>175</v>
      </c>
      <c r="C29" s="129"/>
      <c r="D29" s="129"/>
      <c r="E29" s="129"/>
      <c r="F29" s="129"/>
      <c r="G29" s="129"/>
      <c r="H29" s="129"/>
      <c r="I29" s="129"/>
      <c r="J29" s="129"/>
      <c r="K29" s="129"/>
      <c r="L29" s="129"/>
      <c r="M29" s="129"/>
      <c r="O29" s="95"/>
    </row>
    <row r="30" spans="2:13" ht="12.75">
      <c r="B30" s="82"/>
      <c r="C30" s="82"/>
      <c r="D30" s="82"/>
      <c r="E30" s="82"/>
      <c r="F30" s="82"/>
      <c r="G30" s="82"/>
      <c r="H30" s="82"/>
      <c r="I30" s="82"/>
      <c r="J30" s="82"/>
      <c r="K30" s="82"/>
      <c r="L30" s="82"/>
      <c r="M30" s="82"/>
    </row>
    <row r="31" spans="2:13" ht="12.75" customHeight="1">
      <c r="B31" s="129" t="s">
        <v>213</v>
      </c>
      <c r="C31" s="129"/>
      <c r="D31" s="129"/>
      <c r="E31" s="129"/>
      <c r="F31" s="129"/>
      <c r="G31" s="129"/>
      <c r="H31" s="129"/>
      <c r="I31" s="129"/>
      <c r="J31" s="129"/>
      <c r="K31" s="129"/>
      <c r="L31" s="129"/>
      <c r="M31" s="129"/>
    </row>
    <row r="32" spans="2:13" ht="12.75">
      <c r="B32" s="129"/>
      <c r="C32" s="129"/>
      <c r="D32" s="129"/>
      <c r="E32" s="129"/>
      <c r="F32" s="129"/>
      <c r="G32" s="129"/>
      <c r="H32" s="129"/>
      <c r="I32" s="129"/>
      <c r="J32" s="129"/>
      <c r="K32" s="129"/>
      <c r="L32" s="129"/>
      <c r="M32" s="129"/>
    </row>
    <row r="33" spans="2:13" ht="6" customHeight="1">
      <c r="B33" s="129"/>
      <c r="C33" s="129"/>
      <c r="D33" s="129"/>
      <c r="E33" s="129"/>
      <c r="F33" s="129"/>
      <c r="G33" s="129"/>
      <c r="H33" s="129"/>
      <c r="I33" s="129"/>
      <c r="J33" s="129"/>
      <c r="K33" s="129"/>
      <c r="L33" s="129"/>
      <c r="M33" s="129"/>
    </row>
    <row r="34" spans="2:17" ht="12.75">
      <c r="B34" s="116" t="s">
        <v>194</v>
      </c>
      <c r="C34" s="93"/>
      <c r="D34" s="93"/>
      <c r="E34" s="93"/>
      <c r="F34" s="93"/>
      <c r="G34" s="93"/>
      <c r="H34" s="93"/>
      <c r="I34" s="93"/>
      <c r="J34" s="93"/>
      <c r="K34" s="107"/>
      <c r="L34" s="93"/>
      <c r="N34" s="93"/>
      <c r="O34" s="93"/>
      <c r="P34" s="47"/>
      <c r="Q34" s="47"/>
    </row>
    <row r="35" spans="2:17" ht="12.75">
      <c r="B35" s="43" t="s">
        <v>196</v>
      </c>
      <c r="C35" s="93"/>
      <c r="D35" s="93"/>
      <c r="E35" s="93"/>
      <c r="F35" s="93"/>
      <c r="G35" s="93"/>
      <c r="H35" s="93"/>
      <c r="I35" s="93"/>
      <c r="J35" s="93"/>
      <c r="K35" s="107"/>
      <c r="L35" s="93"/>
      <c r="N35" s="93"/>
      <c r="O35" s="93"/>
      <c r="P35" s="47"/>
      <c r="Q35" s="47"/>
    </row>
    <row r="36" spans="2:17" ht="12.75">
      <c r="B36" s="43" t="s">
        <v>197</v>
      </c>
      <c r="C36" s="93"/>
      <c r="D36" s="93"/>
      <c r="E36" s="93"/>
      <c r="F36" s="93"/>
      <c r="G36" s="93"/>
      <c r="H36" s="93"/>
      <c r="I36" s="93"/>
      <c r="J36" s="93"/>
      <c r="K36" s="107"/>
      <c r="L36" s="93"/>
      <c r="N36" s="93"/>
      <c r="O36" s="93"/>
      <c r="P36" s="47"/>
      <c r="Q36" s="47"/>
    </row>
    <row r="37" spans="2:17" ht="12" customHeight="1">
      <c r="B37" s="43"/>
      <c r="C37" s="93"/>
      <c r="D37" s="93"/>
      <c r="E37" s="93"/>
      <c r="F37" s="93"/>
      <c r="G37" s="93"/>
      <c r="H37" s="93"/>
      <c r="I37" s="93"/>
      <c r="J37" s="93"/>
      <c r="K37" s="107"/>
      <c r="L37" s="93"/>
      <c r="N37" s="93"/>
      <c r="O37" s="93"/>
      <c r="P37" s="47"/>
      <c r="Q37" s="47"/>
    </row>
    <row r="38" spans="2:17" ht="12.75">
      <c r="B38" s="116" t="s">
        <v>195</v>
      </c>
      <c r="C38" s="93"/>
      <c r="D38" s="93"/>
      <c r="E38" s="93"/>
      <c r="F38" s="93"/>
      <c r="G38" s="93"/>
      <c r="H38" s="93"/>
      <c r="I38" s="93"/>
      <c r="J38" s="93"/>
      <c r="K38" s="107"/>
      <c r="L38" s="93"/>
      <c r="N38" s="93"/>
      <c r="O38" s="93"/>
      <c r="P38" s="47"/>
      <c r="Q38" s="47"/>
    </row>
    <row r="39" spans="2:17" ht="12.75">
      <c r="B39" s="43" t="s">
        <v>198</v>
      </c>
      <c r="C39" s="93"/>
      <c r="D39" s="93"/>
      <c r="E39" s="93"/>
      <c r="F39" s="93"/>
      <c r="G39" s="93"/>
      <c r="H39" s="93"/>
      <c r="I39" s="93"/>
      <c r="J39" s="93"/>
      <c r="K39" s="107"/>
      <c r="L39" s="93"/>
      <c r="N39" s="93"/>
      <c r="O39" s="93"/>
      <c r="P39" s="47"/>
      <c r="Q39" s="47"/>
    </row>
    <row r="40" spans="2:17" ht="12.75">
      <c r="B40" s="43" t="s">
        <v>160</v>
      </c>
      <c r="C40" s="93"/>
      <c r="D40" s="93"/>
      <c r="E40" s="93"/>
      <c r="F40" s="93"/>
      <c r="G40" s="93"/>
      <c r="H40" s="93"/>
      <c r="I40" s="93"/>
      <c r="J40" s="93"/>
      <c r="K40" s="107"/>
      <c r="L40" s="93"/>
      <c r="N40" s="93"/>
      <c r="O40" s="93"/>
      <c r="P40" s="47"/>
      <c r="Q40" s="47"/>
    </row>
    <row r="41" spans="2:17" ht="12.75">
      <c r="B41" s="43"/>
      <c r="C41" s="93"/>
      <c r="D41" s="93"/>
      <c r="E41" s="93"/>
      <c r="F41" s="93"/>
      <c r="G41" s="93"/>
      <c r="H41" s="93"/>
      <c r="I41" s="93"/>
      <c r="J41" s="93"/>
      <c r="K41" s="107"/>
      <c r="L41" s="93"/>
      <c r="N41" s="93"/>
      <c r="O41" s="93"/>
      <c r="P41" s="47"/>
      <c r="Q41" s="47"/>
    </row>
    <row r="42" spans="1:2" ht="12.75">
      <c r="A42" s="54" t="s">
        <v>48</v>
      </c>
      <c r="B42" s="44" t="s">
        <v>49</v>
      </c>
    </row>
    <row r="44" spans="2:13" ht="12.75" customHeight="1">
      <c r="B44" s="129" t="s">
        <v>208</v>
      </c>
      <c r="C44" s="129"/>
      <c r="D44" s="129"/>
      <c r="E44" s="129"/>
      <c r="F44" s="129"/>
      <c r="G44" s="129"/>
      <c r="H44" s="129"/>
      <c r="I44" s="129"/>
      <c r="J44" s="129"/>
      <c r="K44" s="129"/>
      <c r="L44" s="129"/>
      <c r="M44" s="129"/>
    </row>
    <row r="45" spans="2:13" ht="12.75" customHeight="1">
      <c r="B45" s="82"/>
      <c r="C45" s="82"/>
      <c r="D45" s="82"/>
      <c r="E45" s="82"/>
      <c r="F45" s="82"/>
      <c r="G45" s="82"/>
      <c r="H45" s="82"/>
      <c r="I45" s="82"/>
      <c r="J45" s="82"/>
      <c r="K45" s="82"/>
      <c r="L45" s="82"/>
      <c r="M45" s="82"/>
    </row>
    <row r="46" spans="1:2" ht="12.75">
      <c r="A46" s="54" t="s">
        <v>50</v>
      </c>
      <c r="B46" s="44" t="s">
        <v>51</v>
      </c>
    </row>
    <row r="47" spans="1:2" ht="12.75">
      <c r="A47" s="54"/>
      <c r="B47" s="44"/>
    </row>
    <row r="48" spans="1:15" ht="12.75">
      <c r="A48" s="54"/>
      <c r="B48" s="30" t="s">
        <v>52</v>
      </c>
      <c r="O48" s="48"/>
    </row>
    <row r="49" spans="2:11" ht="14.25" customHeight="1">
      <c r="B49" s="82"/>
      <c r="C49" s="82"/>
      <c r="D49" s="82"/>
      <c r="E49" s="82"/>
      <c r="F49" s="82"/>
      <c r="G49" s="82"/>
      <c r="H49" s="82"/>
      <c r="I49" s="82"/>
      <c r="J49" s="82"/>
      <c r="K49" s="82"/>
    </row>
    <row r="50" spans="1:2" ht="12.75">
      <c r="A50" s="54" t="s">
        <v>53</v>
      </c>
      <c r="B50" s="44" t="s">
        <v>54</v>
      </c>
    </row>
    <row r="52" spans="2:13" ht="12.75" customHeight="1">
      <c r="B52" s="135" t="s">
        <v>181</v>
      </c>
      <c r="C52" s="135"/>
      <c r="D52" s="135"/>
      <c r="E52" s="135"/>
      <c r="F52" s="135"/>
      <c r="G52" s="135"/>
      <c r="H52" s="135"/>
      <c r="I52" s="135"/>
      <c r="J52" s="135"/>
      <c r="K52" s="135"/>
      <c r="L52" s="135"/>
      <c r="M52" s="135"/>
    </row>
    <row r="53" spans="2:13" ht="12.75">
      <c r="B53" s="135"/>
      <c r="C53" s="135"/>
      <c r="D53" s="135"/>
      <c r="E53" s="135"/>
      <c r="F53" s="135"/>
      <c r="G53" s="135"/>
      <c r="H53" s="135"/>
      <c r="I53" s="135"/>
      <c r="J53" s="135"/>
      <c r="K53" s="135"/>
      <c r="L53" s="135"/>
      <c r="M53" s="135"/>
    </row>
    <row r="54" spans="2:13" ht="12.75">
      <c r="B54" s="82"/>
      <c r="C54" s="82"/>
      <c r="D54" s="82"/>
      <c r="E54" s="82"/>
      <c r="F54" s="82"/>
      <c r="G54" s="82"/>
      <c r="H54" s="82"/>
      <c r="I54" s="82"/>
      <c r="J54" s="82"/>
      <c r="K54" s="82"/>
      <c r="L54" s="82"/>
      <c r="M54" s="82"/>
    </row>
    <row r="55" spans="1:2" ht="12.75">
      <c r="A55" s="54" t="s">
        <v>55</v>
      </c>
      <c r="B55" s="44" t="s">
        <v>56</v>
      </c>
    </row>
    <row r="57" spans="2:13" ht="12.75">
      <c r="B57" s="130" t="s">
        <v>182</v>
      </c>
      <c r="C57" s="130"/>
      <c r="D57" s="130"/>
      <c r="E57" s="130"/>
      <c r="F57" s="130"/>
      <c r="G57" s="130"/>
      <c r="H57" s="130"/>
      <c r="I57" s="130"/>
      <c r="J57" s="130"/>
      <c r="K57" s="130"/>
      <c r="L57" s="130"/>
      <c r="M57" s="130"/>
    </row>
    <row r="58" spans="2:13" ht="12.75">
      <c r="B58" s="130"/>
      <c r="C58" s="130"/>
      <c r="D58" s="130"/>
      <c r="E58" s="130"/>
      <c r="F58" s="130"/>
      <c r="G58" s="130"/>
      <c r="H58" s="130"/>
      <c r="I58" s="130"/>
      <c r="J58" s="130"/>
      <c r="K58" s="130"/>
      <c r="L58" s="130"/>
      <c r="M58" s="130"/>
    </row>
    <row r="59" spans="1:9" ht="12.75">
      <c r="A59" s="54" t="s">
        <v>57</v>
      </c>
      <c r="B59" s="44" t="s">
        <v>146</v>
      </c>
      <c r="I59" s="95"/>
    </row>
    <row r="61" spans="2:13" ht="15.75" customHeight="1">
      <c r="B61" s="135" t="s">
        <v>150</v>
      </c>
      <c r="C61" s="135"/>
      <c r="D61" s="135"/>
      <c r="E61" s="135"/>
      <c r="F61" s="135"/>
      <c r="G61" s="135"/>
      <c r="H61" s="135"/>
      <c r="I61" s="135"/>
      <c r="J61" s="135"/>
      <c r="K61" s="135"/>
      <c r="L61" s="135"/>
      <c r="M61" s="135"/>
    </row>
    <row r="62" spans="2:13" ht="12.75">
      <c r="B62" s="135"/>
      <c r="C62" s="135"/>
      <c r="D62" s="135"/>
      <c r="E62" s="135"/>
      <c r="F62" s="135"/>
      <c r="G62" s="135"/>
      <c r="H62" s="135"/>
      <c r="I62" s="135"/>
      <c r="J62" s="135"/>
      <c r="K62" s="135"/>
      <c r="L62" s="135"/>
      <c r="M62" s="135"/>
    </row>
    <row r="63" spans="2:13" ht="12.75">
      <c r="B63" s="108"/>
      <c r="C63" s="108"/>
      <c r="D63" s="108"/>
      <c r="E63" s="108"/>
      <c r="F63" s="108"/>
      <c r="G63" s="108"/>
      <c r="H63" s="108"/>
      <c r="I63" s="108"/>
      <c r="J63" s="108"/>
      <c r="K63" s="108"/>
      <c r="L63" s="108"/>
      <c r="M63" s="108"/>
    </row>
    <row r="64" spans="1:2" ht="12.75">
      <c r="A64" s="54" t="s">
        <v>58</v>
      </c>
      <c r="B64" s="44" t="s">
        <v>147</v>
      </c>
    </row>
    <row r="66" spans="2:13" ht="12.75">
      <c r="B66" s="127" t="s">
        <v>245</v>
      </c>
      <c r="C66" s="127"/>
      <c r="D66" s="127"/>
      <c r="E66" s="127"/>
      <c r="F66" s="127"/>
      <c r="G66" s="127"/>
      <c r="H66" s="127"/>
      <c r="I66" s="127"/>
      <c r="J66" s="127"/>
      <c r="K66" s="127"/>
      <c r="L66" s="127"/>
      <c r="M66" s="127"/>
    </row>
    <row r="67" spans="2:13" ht="12.75">
      <c r="B67" s="127"/>
      <c r="C67" s="127"/>
      <c r="D67" s="127"/>
      <c r="E67" s="127"/>
      <c r="F67" s="127"/>
      <c r="G67" s="127"/>
      <c r="H67" s="127"/>
      <c r="I67" s="127"/>
      <c r="J67" s="127"/>
      <c r="K67" s="127"/>
      <c r="L67" s="127"/>
      <c r="M67" s="127"/>
    </row>
    <row r="68" spans="2:13" ht="12.75">
      <c r="B68" s="127"/>
      <c r="C68" s="127"/>
      <c r="D68" s="127"/>
      <c r="E68" s="127"/>
      <c r="F68" s="127"/>
      <c r="G68" s="127"/>
      <c r="H68" s="127"/>
      <c r="I68" s="127"/>
      <c r="J68" s="127"/>
      <c r="K68" s="127"/>
      <c r="L68" s="127"/>
      <c r="M68" s="127"/>
    </row>
    <row r="71" spans="2:11" ht="12.75">
      <c r="B71" s="82"/>
      <c r="C71" s="82"/>
      <c r="D71" s="82"/>
      <c r="E71" s="82"/>
      <c r="F71" s="82"/>
      <c r="G71" s="82"/>
      <c r="H71" s="82"/>
      <c r="I71" s="82"/>
      <c r="J71" s="82"/>
      <c r="K71" s="82"/>
    </row>
    <row r="72" spans="1:11" ht="12.75">
      <c r="A72" s="48" t="s">
        <v>111</v>
      </c>
      <c r="B72" s="82"/>
      <c r="C72" s="82"/>
      <c r="D72" s="82"/>
      <c r="E72" s="82"/>
      <c r="F72" s="82"/>
      <c r="G72" s="82"/>
      <c r="H72" s="82"/>
      <c r="I72" s="82"/>
      <c r="J72" s="82"/>
      <c r="K72" s="82"/>
    </row>
    <row r="74" spans="1:2" ht="12.75">
      <c r="A74" s="54" t="s">
        <v>59</v>
      </c>
      <c r="B74" s="44" t="s">
        <v>60</v>
      </c>
    </row>
    <row r="75" spans="1:2" ht="12.75">
      <c r="A75" s="54"/>
      <c r="B75" s="44"/>
    </row>
    <row r="76" spans="2:15" ht="12.75" customHeight="1">
      <c r="B76" s="141" t="s">
        <v>215</v>
      </c>
      <c r="C76" s="141"/>
      <c r="D76" s="141"/>
      <c r="E76" s="141"/>
      <c r="F76" s="141"/>
      <c r="G76" s="141"/>
      <c r="H76" s="141"/>
      <c r="I76" s="141"/>
      <c r="J76" s="141"/>
      <c r="K76" s="141"/>
      <c r="L76" s="141"/>
      <c r="M76" s="141"/>
      <c r="O76" s="96"/>
    </row>
    <row r="77" spans="2:15" ht="12.75">
      <c r="B77" s="121"/>
      <c r="C77" s="121"/>
      <c r="D77" s="121"/>
      <c r="E77" s="121"/>
      <c r="F77" s="121"/>
      <c r="G77" s="121"/>
      <c r="H77" s="121"/>
      <c r="I77" s="121"/>
      <c r="J77" s="121"/>
      <c r="K77" s="121"/>
      <c r="L77" s="121"/>
      <c r="M77" s="121"/>
      <c r="O77" s="95"/>
    </row>
    <row r="78" spans="2:13" ht="12.75">
      <c r="B78" s="121"/>
      <c r="C78" s="121"/>
      <c r="D78" s="121"/>
      <c r="E78" s="121"/>
      <c r="F78" s="121"/>
      <c r="G78" s="121"/>
      <c r="H78" s="121"/>
      <c r="I78" s="121"/>
      <c r="J78" s="121"/>
      <c r="K78" s="121"/>
      <c r="L78" s="121"/>
      <c r="M78" s="121"/>
    </row>
    <row r="79" spans="1:13" s="31" customFormat="1" ht="14.25" customHeight="1">
      <c r="A79" s="120"/>
      <c r="B79" s="122"/>
      <c r="C79" s="122"/>
      <c r="D79" s="122"/>
      <c r="E79" s="122" t="s">
        <v>216</v>
      </c>
      <c r="F79" s="122"/>
      <c r="G79" s="122" t="s">
        <v>230</v>
      </c>
      <c r="H79" s="122"/>
      <c r="I79" s="122" t="s">
        <v>217</v>
      </c>
      <c r="J79" s="122"/>
      <c r="L79" s="122"/>
      <c r="M79" s="122"/>
    </row>
    <row r="80" spans="1:13" s="31" customFormat="1" ht="14.25" customHeight="1">
      <c r="A80" s="120"/>
      <c r="B80" s="122"/>
      <c r="C80" s="122"/>
      <c r="D80" s="122"/>
      <c r="E80" s="122" t="s">
        <v>19</v>
      </c>
      <c r="F80" s="122"/>
      <c r="G80" s="122" t="s">
        <v>19</v>
      </c>
      <c r="H80" s="122"/>
      <c r="I80" s="122" t="s">
        <v>19</v>
      </c>
      <c r="J80" s="122"/>
      <c r="L80" s="122"/>
      <c r="M80" s="122"/>
    </row>
    <row r="81" spans="1:13" s="31" customFormat="1" ht="12.75">
      <c r="A81" s="120"/>
      <c r="B81" s="122"/>
      <c r="C81" s="122"/>
      <c r="D81" s="122"/>
      <c r="E81" s="122" t="s">
        <v>22</v>
      </c>
      <c r="F81" s="122"/>
      <c r="G81" s="122" t="s">
        <v>22</v>
      </c>
      <c r="H81" s="122"/>
      <c r="I81" s="122" t="s">
        <v>22</v>
      </c>
      <c r="J81" s="122"/>
      <c r="L81" s="122"/>
      <c r="M81" s="122"/>
    </row>
    <row r="82" spans="1:13" s="31" customFormat="1" ht="12.75">
      <c r="A82" s="120"/>
      <c r="B82" s="122"/>
      <c r="C82" s="122"/>
      <c r="D82" s="122"/>
      <c r="E82" s="122" t="s">
        <v>233</v>
      </c>
      <c r="F82" s="122"/>
      <c r="G82" s="122" t="s">
        <v>233</v>
      </c>
      <c r="H82" s="122"/>
      <c r="I82" s="122" t="s">
        <v>233</v>
      </c>
      <c r="J82" s="122"/>
      <c r="L82" s="122"/>
      <c r="M82" s="122"/>
    </row>
    <row r="83" spans="1:13" s="31" customFormat="1" ht="12.75">
      <c r="A83" s="120"/>
      <c r="B83" s="122"/>
      <c r="C83" s="122"/>
      <c r="D83" s="122"/>
      <c r="E83" s="122" t="s">
        <v>6</v>
      </c>
      <c r="F83" s="122"/>
      <c r="G83" s="122" t="s">
        <v>6</v>
      </c>
      <c r="H83" s="122"/>
      <c r="I83" s="122" t="s">
        <v>6</v>
      </c>
      <c r="J83" s="122"/>
      <c r="L83" s="122"/>
      <c r="M83" s="122"/>
    </row>
    <row r="84" spans="2:13" ht="12.75">
      <c r="B84" s="108"/>
      <c r="C84" s="108"/>
      <c r="D84" s="108"/>
      <c r="E84" s="108"/>
      <c r="F84" s="108"/>
      <c r="G84" s="108"/>
      <c r="H84" s="108"/>
      <c r="I84" s="108"/>
      <c r="J84" s="108"/>
      <c r="L84" s="108"/>
      <c r="M84" s="108"/>
    </row>
    <row r="85" spans="2:13" ht="12.75">
      <c r="B85" s="108"/>
      <c r="C85" s="108" t="s">
        <v>218</v>
      </c>
      <c r="D85" s="108"/>
      <c r="E85" s="123">
        <v>21281</v>
      </c>
      <c r="F85" s="123"/>
      <c r="G85" s="123">
        <v>4695</v>
      </c>
      <c r="H85" s="123"/>
      <c r="I85" s="123">
        <f>+E85+G85</f>
        <v>25976</v>
      </c>
      <c r="J85" s="123"/>
      <c r="L85" s="108"/>
      <c r="M85" s="108"/>
    </row>
    <row r="86" spans="2:13" ht="12.75">
      <c r="B86" s="108"/>
      <c r="C86" s="108"/>
      <c r="D86" s="108"/>
      <c r="E86" s="123"/>
      <c r="F86" s="123"/>
      <c r="G86" s="123"/>
      <c r="H86" s="123"/>
      <c r="I86" s="123"/>
      <c r="J86" s="123"/>
      <c r="L86" s="108"/>
      <c r="M86" s="108"/>
    </row>
    <row r="87" spans="2:13" ht="12.75">
      <c r="B87" s="108"/>
      <c r="C87" s="108" t="s">
        <v>219</v>
      </c>
      <c r="D87" s="108"/>
      <c r="E87" s="123">
        <v>3519</v>
      </c>
      <c r="F87" s="123"/>
      <c r="G87" s="123">
        <v>1153</v>
      </c>
      <c r="H87" s="123"/>
      <c r="I87" s="123">
        <f>+E87+G87</f>
        <v>4672</v>
      </c>
      <c r="J87" s="123"/>
      <c r="L87" s="108"/>
      <c r="M87" s="108"/>
    </row>
    <row r="88" spans="2:13" ht="12.75">
      <c r="B88" s="108"/>
      <c r="C88" s="108"/>
      <c r="D88" s="108"/>
      <c r="E88" s="108"/>
      <c r="F88" s="108"/>
      <c r="G88" s="108"/>
      <c r="H88" s="108"/>
      <c r="I88" s="108"/>
      <c r="J88" s="108"/>
      <c r="K88" s="108"/>
      <c r="L88" s="108"/>
      <c r="M88" s="108"/>
    </row>
    <row r="89" spans="2:13" ht="12.75">
      <c r="B89" s="108"/>
      <c r="C89" s="108"/>
      <c r="D89" s="108"/>
      <c r="E89" s="108"/>
      <c r="F89" s="108"/>
      <c r="G89" s="108"/>
      <c r="H89" s="108"/>
      <c r="I89" s="108"/>
      <c r="J89" s="108"/>
      <c r="K89" s="108"/>
      <c r="L89" s="108"/>
      <c r="M89" s="108"/>
    </row>
    <row r="90" spans="2:13" ht="12.75">
      <c r="B90" s="135" t="s">
        <v>228</v>
      </c>
      <c r="C90" s="135"/>
      <c r="D90" s="135"/>
      <c r="E90" s="135"/>
      <c r="F90" s="135"/>
      <c r="G90" s="135"/>
      <c r="H90" s="135"/>
      <c r="I90" s="135"/>
      <c r="J90" s="135"/>
      <c r="K90" s="135"/>
      <c r="L90" s="135"/>
      <c r="M90" s="135"/>
    </row>
    <row r="91" spans="2:13" ht="12.75">
      <c r="B91" s="135"/>
      <c r="C91" s="135"/>
      <c r="D91" s="135"/>
      <c r="E91" s="135"/>
      <c r="F91" s="135"/>
      <c r="G91" s="135"/>
      <c r="H91" s="135"/>
      <c r="I91" s="135"/>
      <c r="J91" s="135"/>
      <c r="K91" s="135"/>
      <c r="L91" s="135"/>
      <c r="M91" s="135"/>
    </row>
    <row r="92" spans="2:13" ht="12.75">
      <c r="B92" s="135"/>
      <c r="C92" s="135"/>
      <c r="D92" s="135"/>
      <c r="E92" s="135"/>
      <c r="F92" s="135"/>
      <c r="G92" s="135"/>
      <c r="H92" s="135"/>
      <c r="I92" s="135"/>
      <c r="J92" s="135"/>
      <c r="K92" s="135"/>
      <c r="L92" s="135"/>
      <c r="M92" s="135"/>
    </row>
    <row r="93" spans="2:13" ht="13.5" customHeight="1">
      <c r="B93" s="135"/>
      <c r="C93" s="135"/>
      <c r="D93" s="135"/>
      <c r="E93" s="135"/>
      <c r="F93" s="135"/>
      <c r="G93" s="135"/>
      <c r="H93" s="135"/>
      <c r="I93" s="135"/>
      <c r="J93" s="135"/>
      <c r="K93" s="135"/>
      <c r="L93" s="135"/>
      <c r="M93" s="135"/>
    </row>
    <row r="94" spans="2:11" ht="12.75">
      <c r="B94" s="51"/>
      <c r="C94" s="51"/>
      <c r="D94" s="51"/>
      <c r="E94" s="51"/>
      <c r="F94" s="51"/>
      <c r="G94" s="51"/>
      <c r="H94" s="51"/>
      <c r="I94" s="51"/>
      <c r="J94" s="51"/>
      <c r="K94" s="51"/>
    </row>
    <row r="95" spans="1:8" ht="12.75">
      <c r="A95" s="54" t="s">
        <v>61</v>
      </c>
      <c r="B95" s="44" t="s">
        <v>62</v>
      </c>
      <c r="H95" s="86"/>
    </row>
    <row r="97" spans="2:13" ht="12.75" customHeight="1">
      <c r="B97" s="129" t="s">
        <v>209</v>
      </c>
      <c r="C97" s="129"/>
      <c r="D97" s="129"/>
      <c r="E97" s="129"/>
      <c r="F97" s="129"/>
      <c r="G97" s="129"/>
      <c r="H97" s="129"/>
      <c r="I97" s="129"/>
      <c r="J97" s="129"/>
      <c r="K97" s="129"/>
      <c r="L97" s="129"/>
      <c r="M97" s="129"/>
    </row>
    <row r="98" spans="2:11" ht="13.5" customHeight="1">
      <c r="B98" s="51"/>
      <c r="C98" s="51"/>
      <c r="D98" s="51"/>
      <c r="E98" s="51"/>
      <c r="F98" s="51"/>
      <c r="G98" s="51"/>
      <c r="H98" s="51"/>
      <c r="I98" s="51"/>
      <c r="J98" s="51"/>
      <c r="K98" s="51"/>
    </row>
    <row r="99" spans="1:2" ht="12.75">
      <c r="A99" s="54" t="s">
        <v>63</v>
      </c>
      <c r="B99" s="44" t="s">
        <v>163</v>
      </c>
    </row>
    <row r="101" spans="2:13" ht="12.75" customHeight="1">
      <c r="B101" s="129" t="s">
        <v>0</v>
      </c>
      <c r="C101" s="129"/>
      <c r="D101" s="129"/>
      <c r="E101" s="129"/>
      <c r="F101" s="129"/>
      <c r="G101" s="129"/>
      <c r="H101" s="129"/>
      <c r="I101" s="129"/>
      <c r="J101" s="129"/>
      <c r="K101" s="129"/>
      <c r="L101" s="129"/>
      <c r="M101" s="129"/>
    </row>
    <row r="102" spans="2:13" ht="12.75" customHeight="1">
      <c r="B102" s="129"/>
      <c r="C102" s="129"/>
      <c r="D102" s="129"/>
      <c r="E102" s="129"/>
      <c r="F102" s="129"/>
      <c r="G102" s="129"/>
      <c r="H102" s="129"/>
      <c r="I102" s="129"/>
      <c r="J102" s="129"/>
      <c r="K102" s="129"/>
      <c r="L102" s="129"/>
      <c r="M102" s="129"/>
    </row>
    <row r="103" spans="2:11" ht="12.75">
      <c r="B103" s="51"/>
      <c r="C103" s="51"/>
      <c r="D103" s="51"/>
      <c r="E103" s="51"/>
      <c r="F103" s="51"/>
      <c r="G103" s="51"/>
      <c r="H103" s="51"/>
      <c r="I103" s="51"/>
      <c r="J103" s="51"/>
      <c r="K103" s="51"/>
    </row>
    <row r="104" spans="1:2" ht="12.75">
      <c r="A104" s="54" t="s">
        <v>64</v>
      </c>
      <c r="B104" s="44" t="s">
        <v>107</v>
      </c>
    </row>
    <row r="106" spans="2:13" ht="12.75" customHeight="1">
      <c r="B106" s="135" t="s">
        <v>246</v>
      </c>
      <c r="C106" s="135"/>
      <c r="D106" s="135"/>
      <c r="E106" s="135"/>
      <c r="F106" s="135"/>
      <c r="G106" s="135"/>
      <c r="H106" s="135"/>
      <c r="I106" s="135"/>
      <c r="J106" s="135"/>
      <c r="K106" s="135"/>
      <c r="L106" s="135"/>
      <c r="M106" s="135"/>
    </row>
    <row r="107" spans="2:13" ht="14.25" customHeight="1">
      <c r="B107" s="135"/>
      <c r="C107" s="135"/>
      <c r="D107" s="135"/>
      <c r="E107" s="135"/>
      <c r="F107" s="135"/>
      <c r="G107" s="135"/>
      <c r="H107" s="135"/>
      <c r="I107" s="135"/>
      <c r="J107" s="135"/>
      <c r="K107" s="135"/>
      <c r="L107" s="135"/>
      <c r="M107" s="135"/>
    </row>
    <row r="108" spans="2:13" ht="12.75" customHeight="1">
      <c r="B108" s="82"/>
      <c r="C108" s="82"/>
      <c r="D108" s="82"/>
      <c r="E108" s="82"/>
      <c r="F108" s="82"/>
      <c r="G108" s="82"/>
      <c r="H108" s="82"/>
      <c r="I108" s="82"/>
      <c r="J108" s="82"/>
      <c r="K108" s="82"/>
      <c r="L108" s="82"/>
      <c r="M108" s="82"/>
    </row>
    <row r="109" spans="2:13" ht="12.75" customHeight="1">
      <c r="B109" s="82"/>
      <c r="C109" s="82"/>
      <c r="D109" s="82"/>
      <c r="E109" s="82"/>
      <c r="F109" s="82"/>
      <c r="G109" s="82"/>
      <c r="H109" s="82"/>
      <c r="I109" s="82"/>
      <c r="J109" s="82"/>
      <c r="K109" s="82"/>
      <c r="L109" s="82"/>
      <c r="M109" s="82"/>
    </row>
    <row r="110" spans="1:2" ht="12.75">
      <c r="A110" s="54" t="s">
        <v>65</v>
      </c>
      <c r="B110" s="44" t="s">
        <v>176</v>
      </c>
    </row>
    <row r="111" spans="1:2" ht="12.75">
      <c r="A111" s="54"/>
      <c r="B111" s="44"/>
    </row>
    <row r="112" spans="1:2" ht="12.75">
      <c r="A112" s="54"/>
      <c r="B112" s="30" t="s">
        <v>247</v>
      </c>
    </row>
    <row r="113" spans="1:2" ht="12.75">
      <c r="A113" s="54"/>
      <c r="B113" s="44"/>
    </row>
    <row r="115" ht="12.75">
      <c r="K115" s="31" t="s">
        <v>6</v>
      </c>
    </row>
    <row r="116" ht="12.75">
      <c r="K116" s="31"/>
    </row>
    <row r="117" ht="12.75">
      <c r="C117" s="30" t="s">
        <v>177</v>
      </c>
    </row>
    <row r="118" spans="3:11" ht="13.5" thickBot="1">
      <c r="C118" s="30" t="s">
        <v>183</v>
      </c>
      <c r="K118" s="94">
        <v>8536</v>
      </c>
    </row>
    <row r="119" spans="11:14" ht="5.25" customHeight="1" thickTop="1">
      <c r="K119" s="3"/>
      <c r="N119" s="95"/>
    </row>
    <row r="120" ht="12.75">
      <c r="N120" s="96"/>
    </row>
    <row r="122" spans="1:2" ht="12.75">
      <c r="A122" s="54" t="s">
        <v>66</v>
      </c>
      <c r="B122" s="44" t="s">
        <v>129</v>
      </c>
    </row>
    <row r="123" spans="10:11" ht="12.75">
      <c r="J123" s="31"/>
      <c r="K123" s="31" t="s">
        <v>67</v>
      </c>
    </row>
    <row r="124" spans="10:11" ht="12.75">
      <c r="J124" s="58"/>
      <c r="K124" s="58" t="s">
        <v>233</v>
      </c>
    </row>
    <row r="125" spans="10:11" ht="12.75">
      <c r="J125" s="31"/>
      <c r="K125" s="31" t="s">
        <v>6</v>
      </c>
    </row>
    <row r="126" spans="2:11" ht="12.75">
      <c r="B126" s="30" t="s">
        <v>68</v>
      </c>
      <c r="J126" s="31"/>
      <c r="K126" s="31"/>
    </row>
    <row r="127" spans="10:11" ht="6.75" customHeight="1">
      <c r="J127" s="31"/>
      <c r="K127" s="31"/>
    </row>
    <row r="128" spans="2:11" ht="13.5" thickBot="1">
      <c r="B128" s="30" t="s">
        <v>1</v>
      </c>
      <c r="J128" s="31"/>
      <c r="K128" s="94">
        <v>63</v>
      </c>
    </row>
    <row r="129" spans="9:10" ht="13.5" thickTop="1">
      <c r="I129" s="1"/>
      <c r="J129" s="31"/>
    </row>
    <row r="130" spans="2:13" ht="12.75">
      <c r="B130" s="82"/>
      <c r="C130" s="82"/>
      <c r="D130" s="82"/>
      <c r="E130" s="82"/>
      <c r="F130" s="82"/>
      <c r="G130" s="82"/>
      <c r="H130" s="82"/>
      <c r="I130" s="82"/>
      <c r="J130" s="82"/>
      <c r="K130" s="82"/>
      <c r="L130" s="82"/>
      <c r="M130" s="82"/>
    </row>
    <row r="131" spans="1:13" s="47" customFormat="1" ht="12.75" customHeight="1">
      <c r="A131" s="134" t="s">
        <v>121</v>
      </c>
      <c r="B131" s="134"/>
      <c r="C131" s="134"/>
      <c r="D131" s="134"/>
      <c r="E131" s="134"/>
      <c r="F131" s="134"/>
      <c r="G131" s="134"/>
      <c r="H131" s="134"/>
      <c r="I131" s="134"/>
      <c r="J131" s="134"/>
      <c r="K131" s="134"/>
      <c r="L131" s="134"/>
      <c r="M131" s="134"/>
    </row>
    <row r="132" spans="1:13" s="47" customFormat="1" ht="12.75">
      <c r="A132" s="134"/>
      <c r="B132" s="134"/>
      <c r="C132" s="134"/>
      <c r="D132" s="134"/>
      <c r="E132" s="134"/>
      <c r="F132" s="134"/>
      <c r="G132" s="134"/>
      <c r="H132" s="134"/>
      <c r="I132" s="134"/>
      <c r="J132" s="134"/>
      <c r="K132" s="134"/>
      <c r="L132" s="134"/>
      <c r="M132" s="134"/>
    </row>
    <row r="133" s="47" customFormat="1" ht="12.75">
      <c r="A133" s="110"/>
    </row>
    <row r="134" spans="1:2" ht="12.75">
      <c r="A134" s="54" t="s">
        <v>69</v>
      </c>
      <c r="B134" s="44" t="s">
        <v>70</v>
      </c>
    </row>
    <row r="136" spans="2:13" ht="12.75" customHeight="1">
      <c r="B136" s="135" t="s">
        <v>252</v>
      </c>
      <c r="C136" s="135"/>
      <c r="D136" s="135"/>
      <c r="E136" s="135"/>
      <c r="F136" s="135"/>
      <c r="G136" s="135"/>
      <c r="H136" s="135"/>
      <c r="I136" s="135"/>
      <c r="J136" s="135"/>
      <c r="K136" s="135"/>
      <c r="L136" s="135"/>
      <c r="M136" s="135"/>
    </row>
    <row r="137" spans="2:13" ht="12.75">
      <c r="B137" s="135"/>
      <c r="C137" s="135"/>
      <c r="D137" s="135"/>
      <c r="E137" s="135"/>
      <c r="F137" s="135"/>
      <c r="G137" s="135"/>
      <c r="H137" s="135"/>
      <c r="I137" s="135"/>
      <c r="J137" s="135"/>
      <c r="K137" s="135"/>
      <c r="L137" s="135"/>
      <c r="M137" s="135"/>
    </row>
    <row r="138" spans="2:13" ht="12.75">
      <c r="B138" s="135"/>
      <c r="C138" s="135"/>
      <c r="D138" s="135"/>
      <c r="E138" s="135"/>
      <c r="F138" s="135"/>
      <c r="G138" s="135"/>
      <c r="H138" s="135"/>
      <c r="I138" s="135"/>
      <c r="J138" s="135"/>
      <c r="K138" s="135"/>
      <c r="L138" s="135"/>
      <c r="M138" s="135"/>
    </row>
    <row r="139" spans="2:14" ht="14.25" customHeight="1">
      <c r="B139" s="135"/>
      <c r="C139" s="135"/>
      <c r="D139" s="135"/>
      <c r="E139" s="135"/>
      <c r="F139" s="135"/>
      <c r="G139" s="135"/>
      <c r="H139" s="135"/>
      <c r="I139" s="135"/>
      <c r="J139" s="135"/>
      <c r="K139" s="135"/>
      <c r="L139" s="135"/>
      <c r="M139" s="135"/>
      <c r="N139" s="95"/>
    </row>
    <row r="140" spans="2:13" ht="12.75">
      <c r="B140" s="51"/>
      <c r="C140" s="51"/>
      <c r="D140" s="51"/>
      <c r="E140" s="51"/>
      <c r="F140" s="51"/>
      <c r="G140" s="51"/>
      <c r="H140" s="51"/>
      <c r="I140" s="51"/>
      <c r="J140" s="51"/>
      <c r="K140" s="51"/>
      <c r="L140" s="51"/>
      <c r="M140" s="51"/>
    </row>
    <row r="141" spans="2:13" ht="12.75" customHeight="1">
      <c r="B141" s="135" t="s">
        <v>253</v>
      </c>
      <c r="C141" s="135"/>
      <c r="D141" s="135"/>
      <c r="E141" s="135"/>
      <c r="F141" s="135"/>
      <c r="G141" s="135"/>
      <c r="H141" s="135"/>
      <c r="I141" s="135"/>
      <c r="J141" s="135"/>
      <c r="K141" s="135"/>
      <c r="L141" s="135"/>
      <c r="M141" s="135"/>
    </row>
    <row r="142" spans="2:13" ht="12.75">
      <c r="B142" s="135"/>
      <c r="C142" s="135"/>
      <c r="D142" s="135"/>
      <c r="E142" s="135"/>
      <c r="F142" s="135"/>
      <c r="G142" s="135"/>
      <c r="H142" s="135"/>
      <c r="I142" s="135"/>
      <c r="J142" s="135"/>
      <c r="K142" s="135"/>
      <c r="L142" s="135"/>
      <c r="M142" s="135"/>
    </row>
    <row r="143" spans="2:13" ht="12.75">
      <c r="B143" s="135"/>
      <c r="C143" s="135"/>
      <c r="D143" s="135"/>
      <c r="E143" s="135"/>
      <c r="F143" s="135"/>
      <c r="G143" s="135"/>
      <c r="H143" s="135"/>
      <c r="I143" s="135"/>
      <c r="J143" s="135"/>
      <c r="K143" s="135"/>
      <c r="L143" s="135"/>
      <c r="M143" s="135"/>
    </row>
    <row r="144" spans="2:14" ht="14.25" customHeight="1">
      <c r="B144" s="135"/>
      <c r="C144" s="135"/>
      <c r="D144" s="135"/>
      <c r="E144" s="135"/>
      <c r="F144" s="135"/>
      <c r="G144" s="135"/>
      <c r="H144" s="135"/>
      <c r="I144" s="135"/>
      <c r="J144" s="135"/>
      <c r="K144" s="135"/>
      <c r="L144" s="135"/>
      <c r="M144" s="135"/>
      <c r="N144" s="95"/>
    </row>
    <row r="145" spans="2:13" ht="12.75">
      <c r="B145" s="51"/>
      <c r="C145" s="51"/>
      <c r="D145" s="51"/>
      <c r="E145" s="51"/>
      <c r="F145" s="51"/>
      <c r="G145" s="51"/>
      <c r="H145" s="51"/>
      <c r="I145" s="51"/>
      <c r="J145" s="51"/>
      <c r="K145" s="51"/>
      <c r="L145" s="51"/>
      <c r="M145" s="51"/>
    </row>
    <row r="146" spans="1:2" ht="12.75">
      <c r="A146" s="54" t="s">
        <v>71</v>
      </c>
      <c r="B146" s="44" t="s">
        <v>72</v>
      </c>
    </row>
    <row r="148" spans="2:14" ht="12.75" customHeight="1">
      <c r="B148" s="135" t="s">
        <v>254</v>
      </c>
      <c r="C148" s="135"/>
      <c r="D148" s="135"/>
      <c r="E148" s="135"/>
      <c r="F148" s="135"/>
      <c r="G148" s="135"/>
      <c r="H148" s="135"/>
      <c r="I148" s="135"/>
      <c r="J148" s="135"/>
      <c r="K148" s="135"/>
      <c r="L148" s="135"/>
      <c r="M148" s="135"/>
      <c r="N148" s="95"/>
    </row>
    <row r="149" spans="2:13" ht="12.75">
      <c r="B149" s="135"/>
      <c r="C149" s="135"/>
      <c r="D149" s="135"/>
      <c r="E149" s="135"/>
      <c r="F149" s="135"/>
      <c r="G149" s="135"/>
      <c r="H149" s="135"/>
      <c r="I149" s="135"/>
      <c r="J149" s="135"/>
      <c r="K149" s="135"/>
      <c r="L149" s="135"/>
      <c r="M149" s="135"/>
    </row>
    <row r="150" spans="2:13" ht="14.25" customHeight="1">
      <c r="B150" s="135"/>
      <c r="C150" s="135"/>
      <c r="D150" s="135"/>
      <c r="E150" s="135"/>
      <c r="F150" s="135"/>
      <c r="G150" s="135"/>
      <c r="H150" s="135"/>
      <c r="I150" s="135"/>
      <c r="J150" s="135"/>
      <c r="K150" s="135"/>
      <c r="L150" s="135"/>
      <c r="M150" s="135"/>
    </row>
    <row r="151" spans="2:13" ht="12.75">
      <c r="B151" s="135"/>
      <c r="C151" s="135"/>
      <c r="D151" s="135"/>
      <c r="E151" s="135"/>
      <c r="F151" s="135"/>
      <c r="G151" s="135"/>
      <c r="H151" s="135"/>
      <c r="I151" s="135"/>
      <c r="J151" s="135"/>
      <c r="K151" s="135"/>
      <c r="L151" s="135"/>
      <c r="M151" s="135"/>
    </row>
    <row r="152" spans="2:13" ht="12.75">
      <c r="B152" s="142"/>
      <c r="C152" s="142"/>
      <c r="D152" s="142"/>
      <c r="E152" s="142"/>
      <c r="F152" s="142"/>
      <c r="G152" s="142"/>
      <c r="H152" s="142"/>
      <c r="I152" s="142"/>
      <c r="J152" s="142"/>
      <c r="K152" s="142"/>
      <c r="L152" s="142"/>
      <c r="M152" s="142"/>
    </row>
    <row r="153" spans="1:13" ht="12.75">
      <c r="A153" s="109"/>
      <c r="B153" s="109"/>
      <c r="C153" s="109"/>
      <c r="D153" s="109"/>
      <c r="E153" s="109"/>
      <c r="F153" s="109"/>
      <c r="G153" s="109"/>
      <c r="H153" s="109"/>
      <c r="I153" s="109"/>
      <c r="J153" s="109"/>
      <c r="K153" s="109"/>
      <c r="L153" s="109"/>
      <c r="M153" s="109"/>
    </row>
    <row r="154" spans="1:2" ht="12.75">
      <c r="A154" s="54" t="s">
        <v>73</v>
      </c>
      <c r="B154" s="44" t="s">
        <v>74</v>
      </c>
    </row>
    <row r="155" ht="8.25" customHeight="1"/>
    <row r="156" spans="2:15" ht="12.75" customHeight="1">
      <c r="B156" s="135" t="s">
        <v>255</v>
      </c>
      <c r="C156" s="135"/>
      <c r="D156" s="135"/>
      <c r="E156" s="135"/>
      <c r="F156" s="135"/>
      <c r="G156" s="135"/>
      <c r="H156" s="135"/>
      <c r="I156" s="135"/>
      <c r="J156" s="135"/>
      <c r="K156" s="135"/>
      <c r="L156" s="135"/>
      <c r="M156" s="135"/>
      <c r="O156" s="96"/>
    </row>
    <row r="157" spans="2:14" ht="12.75">
      <c r="B157" s="135"/>
      <c r="C157" s="135"/>
      <c r="D157" s="135"/>
      <c r="E157" s="135"/>
      <c r="F157" s="135"/>
      <c r="G157" s="135"/>
      <c r="H157" s="135"/>
      <c r="I157" s="135"/>
      <c r="J157" s="135"/>
      <c r="K157" s="135"/>
      <c r="L157" s="135"/>
      <c r="M157" s="135"/>
      <c r="N157" s="95"/>
    </row>
    <row r="158" spans="2:13" ht="12.75">
      <c r="B158" s="135"/>
      <c r="C158" s="135"/>
      <c r="D158" s="135"/>
      <c r="E158" s="135"/>
      <c r="F158" s="135"/>
      <c r="G158" s="135"/>
      <c r="H158" s="135"/>
      <c r="I158" s="135"/>
      <c r="J158" s="135"/>
      <c r="K158" s="135"/>
      <c r="L158" s="135"/>
      <c r="M158" s="135"/>
    </row>
    <row r="159" spans="2:13" ht="14.25" customHeight="1">
      <c r="B159" s="135"/>
      <c r="C159" s="135"/>
      <c r="D159" s="135"/>
      <c r="E159" s="135"/>
      <c r="F159" s="135"/>
      <c r="G159" s="135"/>
      <c r="H159" s="135"/>
      <c r="I159" s="135"/>
      <c r="J159" s="135"/>
      <c r="K159" s="135"/>
      <c r="L159" s="135"/>
      <c r="M159" s="135"/>
    </row>
    <row r="160" spans="4:6" ht="12.75">
      <c r="D160" s="111"/>
      <c r="E160" s="111"/>
      <c r="F160" s="111"/>
    </row>
    <row r="161" spans="1:2" ht="12.75">
      <c r="A161" s="54" t="s">
        <v>75</v>
      </c>
      <c r="B161" s="44" t="s">
        <v>76</v>
      </c>
    </row>
    <row r="163" spans="2:11" ht="15" customHeight="1">
      <c r="B163" s="30" t="s">
        <v>102</v>
      </c>
      <c r="C163" s="51"/>
      <c r="D163" s="51"/>
      <c r="E163" s="51"/>
      <c r="F163" s="51"/>
      <c r="G163" s="51"/>
      <c r="H163" s="51"/>
      <c r="I163" s="51"/>
      <c r="J163" s="51"/>
      <c r="K163" s="51"/>
    </row>
    <row r="164" spans="3:11" ht="12.75" customHeight="1">
      <c r="C164" s="51"/>
      <c r="D164" s="51"/>
      <c r="E164" s="51"/>
      <c r="F164" s="51"/>
      <c r="G164" s="51"/>
      <c r="H164" s="51"/>
      <c r="I164" s="51"/>
      <c r="J164" s="51"/>
      <c r="K164" s="51"/>
    </row>
    <row r="165" spans="2:11" ht="12.75" customHeight="1">
      <c r="B165" s="51"/>
      <c r="C165" s="51"/>
      <c r="D165" s="51"/>
      <c r="E165" s="51"/>
      <c r="F165" s="51"/>
      <c r="G165" s="51"/>
      <c r="H165" s="51"/>
      <c r="I165" s="51"/>
      <c r="J165" s="51"/>
      <c r="K165" s="51"/>
    </row>
    <row r="166" spans="1:2" ht="12.75">
      <c r="A166" s="54" t="s">
        <v>77</v>
      </c>
      <c r="B166" s="44" t="s">
        <v>5</v>
      </c>
    </row>
    <row r="167" spans="9:13" ht="12.75">
      <c r="I167" s="31" t="s">
        <v>20</v>
      </c>
      <c r="M167" s="31" t="s">
        <v>20</v>
      </c>
    </row>
    <row r="168" spans="7:13" ht="12.75">
      <c r="G168" s="31" t="s">
        <v>19</v>
      </c>
      <c r="I168" s="31" t="s">
        <v>21</v>
      </c>
      <c r="J168" s="31"/>
      <c r="K168" s="31" t="s">
        <v>19</v>
      </c>
      <c r="L168" s="31"/>
      <c r="M168" s="31" t="s">
        <v>21</v>
      </c>
    </row>
    <row r="169" spans="7:13" ht="12.75">
      <c r="G169" s="31" t="s">
        <v>12</v>
      </c>
      <c r="I169" s="31" t="s">
        <v>12</v>
      </c>
      <c r="J169" s="31"/>
      <c r="K169" s="31" t="s">
        <v>22</v>
      </c>
      <c r="L169" s="31"/>
      <c r="M169" s="31" t="s">
        <v>25</v>
      </c>
    </row>
    <row r="170" spans="7:13" ht="12.75">
      <c r="G170" s="31" t="s">
        <v>233</v>
      </c>
      <c r="I170" s="31" t="s">
        <v>234</v>
      </c>
      <c r="J170" s="31"/>
      <c r="K170" s="31" t="s">
        <v>233</v>
      </c>
      <c r="L170" s="31"/>
      <c r="M170" s="31" t="s">
        <v>234</v>
      </c>
    </row>
    <row r="171" spans="7:13" ht="12.75">
      <c r="G171" s="31" t="s">
        <v>6</v>
      </c>
      <c r="I171" s="31" t="s">
        <v>6</v>
      </c>
      <c r="J171" s="31"/>
      <c r="K171" s="31" t="s">
        <v>6</v>
      </c>
      <c r="L171" s="31"/>
      <c r="M171" s="31" t="s">
        <v>6</v>
      </c>
    </row>
    <row r="172" ht="12.75">
      <c r="B172" s="30" t="s">
        <v>78</v>
      </c>
    </row>
    <row r="173" spans="2:13" ht="12.75" customHeight="1">
      <c r="B173" s="30" t="s">
        <v>79</v>
      </c>
      <c r="G173" s="2">
        <v>737</v>
      </c>
      <c r="I173" s="2">
        <v>226</v>
      </c>
      <c r="J173" s="49"/>
      <c r="K173" s="49">
        <f>679+737</f>
        <v>1416</v>
      </c>
      <c r="L173" s="49"/>
      <c r="M173" s="2">
        <f>336+226</f>
        <v>562</v>
      </c>
    </row>
    <row r="174" spans="2:13" ht="12.75" customHeight="1" hidden="1">
      <c r="B174" s="30" t="s">
        <v>180</v>
      </c>
      <c r="G174" s="2">
        <f>53-53</f>
        <v>0</v>
      </c>
      <c r="I174" s="2">
        <v>0</v>
      </c>
      <c r="J174" s="49"/>
      <c r="K174" s="49">
        <v>0</v>
      </c>
      <c r="L174" s="49"/>
      <c r="M174" s="2">
        <v>0</v>
      </c>
    </row>
    <row r="175" spans="2:12" ht="12.75">
      <c r="B175" s="30" t="s">
        <v>80</v>
      </c>
      <c r="G175" s="2"/>
      <c r="J175" s="49"/>
      <c r="K175" s="49"/>
      <c r="L175" s="49"/>
    </row>
    <row r="176" spans="2:13" ht="12.75">
      <c r="B176" s="30" t="s">
        <v>81</v>
      </c>
      <c r="G176" s="49"/>
      <c r="H176" s="49"/>
      <c r="I176" s="49"/>
      <c r="J176" s="49"/>
      <c r="K176" s="49"/>
      <c r="L176" s="49"/>
      <c r="M176" s="49"/>
    </row>
    <row r="177" spans="2:13" ht="12.75">
      <c r="B177" s="30" t="s">
        <v>79</v>
      </c>
      <c r="G177" s="49">
        <v>-8</v>
      </c>
      <c r="H177" s="49"/>
      <c r="I177" s="49">
        <v>-55</v>
      </c>
      <c r="J177" s="49"/>
      <c r="K177" s="49">
        <f>3-8</f>
        <v>-5</v>
      </c>
      <c r="L177" s="49"/>
      <c r="M177" s="49">
        <f>-128-55</f>
        <v>-183</v>
      </c>
    </row>
    <row r="178" spans="7:13" ht="6" customHeight="1">
      <c r="G178" s="50"/>
      <c r="H178" s="49"/>
      <c r="I178" s="49"/>
      <c r="J178" s="50"/>
      <c r="K178" s="50"/>
      <c r="L178" s="50"/>
      <c r="M178" s="49"/>
    </row>
    <row r="179" spans="7:13" ht="13.5" thickBot="1">
      <c r="G179" s="39">
        <f>SUM(G173:G178)</f>
        <v>729</v>
      </c>
      <c r="H179" s="49"/>
      <c r="I179" s="39">
        <f>SUM(I173:I178)</f>
        <v>171</v>
      </c>
      <c r="J179" s="1"/>
      <c r="K179" s="39">
        <f>SUM(K173:K178)</f>
        <v>1411</v>
      </c>
      <c r="L179" s="1"/>
      <c r="M179" s="39">
        <f>SUM(M173:M178)</f>
        <v>379</v>
      </c>
    </row>
    <row r="180" spans="1:2" ht="13.5" thickTop="1">
      <c r="A180" s="54"/>
      <c r="B180" s="44"/>
    </row>
    <row r="181" spans="1:13" ht="12.75" customHeight="1">
      <c r="A181" s="54"/>
      <c r="B181" s="135" t="s">
        <v>249</v>
      </c>
      <c r="C181" s="135"/>
      <c r="D181" s="135"/>
      <c r="E181" s="135"/>
      <c r="F181" s="135"/>
      <c r="G181" s="135"/>
      <c r="H181" s="135"/>
      <c r="I181" s="135"/>
      <c r="J181" s="135"/>
      <c r="K181" s="135"/>
      <c r="L181" s="135"/>
      <c r="M181" s="135"/>
    </row>
    <row r="182" spans="1:13" ht="12.75">
      <c r="A182" s="54"/>
      <c r="B182" s="135"/>
      <c r="C182" s="135"/>
      <c r="D182" s="135"/>
      <c r="E182" s="135"/>
      <c r="F182" s="135"/>
      <c r="G182" s="135"/>
      <c r="H182" s="135"/>
      <c r="I182" s="135"/>
      <c r="J182" s="135"/>
      <c r="K182" s="135"/>
      <c r="L182" s="135"/>
      <c r="M182" s="135"/>
    </row>
    <row r="183" spans="1:13" ht="12.75">
      <c r="A183" s="54"/>
      <c r="B183" s="135"/>
      <c r="C183" s="135"/>
      <c r="D183" s="135"/>
      <c r="E183" s="135"/>
      <c r="F183" s="135"/>
      <c r="G183" s="135"/>
      <c r="H183" s="135"/>
      <c r="I183" s="135"/>
      <c r="J183" s="135"/>
      <c r="K183" s="135"/>
      <c r="L183" s="135"/>
      <c r="M183" s="135"/>
    </row>
    <row r="184" spans="1:13" ht="12.75">
      <c r="A184" s="54"/>
      <c r="B184" s="83"/>
      <c r="C184" s="83"/>
      <c r="D184" s="83"/>
      <c r="E184" s="83"/>
      <c r="F184" s="83"/>
      <c r="G184" s="83"/>
      <c r="H184" s="83"/>
      <c r="I184" s="83"/>
      <c r="J184" s="83"/>
      <c r="K184" s="83"/>
      <c r="L184" s="83"/>
      <c r="M184" s="83"/>
    </row>
    <row r="185" spans="1:2" ht="12.75">
      <c r="A185" s="54" t="s">
        <v>82</v>
      </c>
      <c r="B185" s="44" t="s">
        <v>83</v>
      </c>
    </row>
    <row r="189" spans="2:13" ht="12.75">
      <c r="B189" s="114"/>
      <c r="C189" s="114"/>
      <c r="D189" s="114"/>
      <c r="E189" s="114"/>
      <c r="F189" s="114"/>
      <c r="G189" s="114"/>
      <c r="H189" s="114"/>
      <c r="I189" s="114"/>
      <c r="J189" s="114"/>
      <c r="K189" s="114"/>
      <c r="L189" s="114"/>
      <c r="M189" s="114"/>
    </row>
    <row r="190" spans="1:2" ht="12.75">
      <c r="A190" s="54" t="s">
        <v>84</v>
      </c>
      <c r="B190" s="44" t="s">
        <v>85</v>
      </c>
    </row>
    <row r="192" spans="2:13" ht="12.75" customHeight="1">
      <c r="B192" s="129" t="s">
        <v>130</v>
      </c>
      <c r="C192" s="129"/>
      <c r="D192" s="129"/>
      <c r="E192" s="129"/>
      <c r="F192" s="129"/>
      <c r="G192" s="129"/>
      <c r="H192" s="129"/>
      <c r="I192" s="129"/>
      <c r="J192" s="129"/>
      <c r="K192" s="129"/>
      <c r="L192" s="129"/>
      <c r="M192" s="129"/>
    </row>
    <row r="193" spans="2:13" ht="12.75" customHeight="1">
      <c r="B193" s="82"/>
      <c r="C193" s="82"/>
      <c r="D193" s="82"/>
      <c r="E193" s="82"/>
      <c r="F193" s="82"/>
      <c r="G193" s="82"/>
      <c r="H193" s="82"/>
      <c r="I193" s="82"/>
      <c r="J193" s="82"/>
      <c r="K193" s="82"/>
      <c r="L193" s="82"/>
      <c r="M193" s="82"/>
    </row>
    <row r="194" spans="2:11" ht="12.75">
      <c r="B194" s="51"/>
      <c r="C194" s="51"/>
      <c r="D194" s="51"/>
      <c r="E194" s="51"/>
      <c r="F194" s="51"/>
      <c r="G194" s="51"/>
      <c r="H194" s="51"/>
      <c r="I194" s="51"/>
      <c r="J194" s="51"/>
      <c r="K194" s="51"/>
    </row>
    <row r="195" spans="1:11" s="47" customFormat="1" ht="12.75">
      <c r="A195" s="112"/>
      <c r="B195" s="112"/>
      <c r="C195" s="112"/>
      <c r="D195" s="112"/>
      <c r="E195" s="112"/>
      <c r="F195" s="112"/>
      <c r="G195" s="112"/>
      <c r="H195" s="112"/>
      <c r="I195" s="112"/>
      <c r="J195" s="112"/>
      <c r="K195" s="112"/>
    </row>
    <row r="197" spans="1:13" ht="12.75">
      <c r="A197" s="134" t="s">
        <v>121</v>
      </c>
      <c r="B197" s="134"/>
      <c r="C197" s="134"/>
      <c r="D197" s="134"/>
      <c r="E197" s="134"/>
      <c r="F197" s="134"/>
      <c r="G197" s="134"/>
      <c r="H197" s="134"/>
      <c r="I197" s="134"/>
      <c r="J197" s="134"/>
      <c r="K197" s="134"/>
      <c r="L197" s="134"/>
      <c r="M197" s="134"/>
    </row>
    <row r="198" spans="1:13" ht="12.75">
      <c r="A198" s="134"/>
      <c r="B198" s="134"/>
      <c r="C198" s="134"/>
      <c r="D198" s="134"/>
      <c r="E198" s="134"/>
      <c r="F198" s="134"/>
      <c r="G198" s="134"/>
      <c r="H198" s="134"/>
      <c r="I198" s="134"/>
      <c r="J198" s="134"/>
      <c r="K198" s="134"/>
      <c r="L198" s="134"/>
      <c r="M198" s="134"/>
    </row>
    <row r="200" spans="1:11" ht="12.75">
      <c r="A200" s="54" t="s">
        <v>86</v>
      </c>
      <c r="B200" s="44" t="s">
        <v>103</v>
      </c>
      <c r="C200" s="51"/>
      <c r="D200" s="51"/>
      <c r="E200" s="51"/>
      <c r="F200" s="51"/>
      <c r="G200" s="51"/>
      <c r="H200" s="51"/>
      <c r="I200" s="51"/>
      <c r="J200" s="51"/>
      <c r="K200" s="51"/>
    </row>
    <row r="201" spans="2:11" ht="12.75">
      <c r="B201" s="51"/>
      <c r="C201" s="51"/>
      <c r="D201" s="51"/>
      <c r="E201" s="51"/>
      <c r="F201" s="51"/>
      <c r="G201" s="51"/>
      <c r="H201" s="51"/>
      <c r="I201" s="51"/>
      <c r="J201" s="51"/>
      <c r="K201" s="51"/>
    </row>
    <row r="202" spans="1:13" ht="12.75">
      <c r="A202" s="30"/>
      <c r="B202" s="133" t="s">
        <v>178</v>
      </c>
      <c r="C202" s="133"/>
      <c r="D202" s="133"/>
      <c r="E202" s="133"/>
      <c r="F202" s="133"/>
      <c r="G202" s="133"/>
      <c r="H202" s="133"/>
      <c r="I202" s="133"/>
      <c r="J202" s="133"/>
      <c r="K202" s="133"/>
      <c r="L202" s="133"/>
      <c r="M202" s="133"/>
    </row>
    <row r="203" spans="1:13" ht="12.75">
      <c r="A203" s="30"/>
      <c r="B203" s="81"/>
      <c r="C203" s="81"/>
      <c r="D203" s="81"/>
      <c r="E203" s="81"/>
      <c r="F203" s="81"/>
      <c r="G203" s="81"/>
      <c r="H203" s="81"/>
      <c r="I203" s="81"/>
      <c r="J203" s="81"/>
      <c r="K203" s="81"/>
      <c r="L203" s="81"/>
      <c r="M203" s="81"/>
    </row>
    <row r="204" spans="1:2" ht="12.75">
      <c r="A204" s="54"/>
      <c r="B204" s="44"/>
    </row>
    <row r="205" spans="1:7" ht="12.75">
      <c r="A205" s="54" t="s">
        <v>87</v>
      </c>
      <c r="B205" s="52" t="s">
        <v>88</v>
      </c>
      <c r="G205" s="44"/>
    </row>
    <row r="206" spans="1:2" ht="13.5" customHeight="1">
      <c r="A206" s="54"/>
      <c r="B206" s="44"/>
    </row>
    <row r="207" spans="1:9" ht="12.75">
      <c r="A207" s="54"/>
      <c r="B207" s="47" t="s">
        <v>248</v>
      </c>
      <c r="C207" s="47"/>
      <c r="D207" s="47"/>
      <c r="E207" s="47"/>
      <c r="F207" s="47"/>
      <c r="G207" s="47"/>
      <c r="H207" s="47"/>
      <c r="I207" s="47"/>
    </row>
    <row r="208" spans="1:9" ht="12.75">
      <c r="A208" s="54"/>
      <c r="B208" s="47"/>
      <c r="C208" s="47"/>
      <c r="D208" s="47"/>
      <c r="E208" s="47"/>
      <c r="F208" s="47"/>
      <c r="G208" s="47"/>
      <c r="H208" s="47"/>
      <c r="I208" s="47"/>
    </row>
    <row r="209" spans="1:9" ht="12.75">
      <c r="A209" s="54"/>
      <c r="B209" s="47"/>
      <c r="C209" s="47"/>
      <c r="D209" s="47"/>
      <c r="E209" s="47"/>
      <c r="F209" s="47"/>
      <c r="G209" s="47"/>
      <c r="H209" s="47"/>
      <c r="I209" s="47"/>
    </row>
    <row r="210" spans="1:6" ht="12.75">
      <c r="A210" s="54" t="s">
        <v>89</v>
      </c>
      <c r="B210" s="52" t="s">
        <v>159</v>
      </c>
      <c r="C210" s="47"/>
      <c r="D210" s="47"/>
      <c r="E210" s="47"/>
      <c r="F210" s="47"/>
    </row>
    <row r="214" spans="2:15" ht="25.5">
      <c r="B214" s="130" t="s">
        <v>168</v>
      </c>
      <c r="C214" s="131"/>
      <c r="E214" s="122" t="s">
        <v>170</v>
      </c>
      <c r="F214" s="122"/>
      <c r="G214" s="132" t="s">
        <v>169</v>
      </c>
      <c r="H214" s="132"/>
      <c r="I214" s="132"/>
      <c r="O214" s="95"/>
    </row>
    <row r="215" spans="2:11" ht="12.75">
      <c r="B215" s="51"/>
      <c r="C215" s="115"/>
      <c r="E215" s="122" t="s">
        <v>171</v>
      </c>
      <c r="F215" s="122"/>
      <c r="G215" s="122" t="s">
        <v>172</v>
      </c>
      <c r="I215" s="124" t="s">
        <v>173</v>
      </c>
      <c r="K215" s="95"/>
    </row>
    <row r="216" spans="2:9" ht="12.75">
      <c r="B216" s="51"/>
      <c r="C216" s="115"/>
      <c r="E216" s="122" t="s">
        <v>6</v>
      </c>
      <c r="F216" s="122"/>
      <c r="G216" s="122" t="s">
        <v>6</v>
      </c>
      <c r="I216" s="124" t="s">
        <v>6</v>
      </c>
    </row>
    <row r="217" spans="2:9" ht="12.75">
      <c r="B217" s="128" t="s">
        <v>174</v>
      </c>
      <c r="C217" s="128"/>
      <c r="E217" s="125">
        <v>8202</v>
      </c>
      <c r="F217" s="122"/>
      <c r="G217" s="122">
        <v>174</v>
      </c>
      <c r="I217" s="124" t="s">
        <v>229</v>
      </c>
    </row>
    <row r="219" spans="2:13" ht="12.75">
      <c r="B219" s="135" t="s">
        <v>164</v>
      </c>
      <c r="C219" s="135"/>
      <c r="D219" s="135"/>
      <c r="E219" s="135"/>
      <c r="F219" s="135"/>
      <c r="G219" s="135"/>
      <c r="H219" s="135"/>
      <c r="I219" s="135"/>
      <c r="J219" s="135"/>
      <c r="K219" s="135"/>
      <c r="L219" s="135"/>
      <c r="M219" s="135"/>
    </row>
    <row r="220" spans="2:13" ht="12.75">
      <c r="B220" s="135"/>
      <c r="C220" s="135"/>
      <c r="D220" s="135"/>
      <c r="E220" s="135"/>
      <c r="F220" s="135"/>
      <c r="G220" s="135"/>
      <c r="H220" s="135"/>
      <c r="I220" s="135"/>
      <c r="J220" s="135"/>
      <c r="K220" s="135"/>
      <c r="L220" s="135"/>
      <c r="M220" s="135"/>
    </row>
    <row r="222" spans="2:13" ht="12.75" customHeight="1">
      <c r="B222" s="129" t="s">
        <v>165</v>
      </c>
      <c r="C222" s="129"/>
      <c r="D222" s="129"/>
      <c r="E222" s="129"/>
      <c r="F222" s="129"/>
      <c r="G222" s="129"/>
      <c r="H222" s="129"/>
      <c r="I222" s="129"/>
      <c r="J222" s="129"/>
      <c r="K222" s="129"/>
      <c r="L222" s="129"/>
      <c r="M222" s="129"/>
    </row>
    <row r="223" spans="2:13" ht="12.75">
      <c r="B223" s="129"/>
      <c r="C223" s="129"/>
      <c r="D223" s="129"/>
      <c r="E223" s="129"/>
      <c r="F223" s="129"/>
      <c r="G223" s="129"/>
      <c r="H223" s="129"/>
      <c r="I223" s="129"/>
      <c r="J223" s="129"/>
      <c r="K223" s="129"/>
      <c r="L223" s="129"/>
      <c r="M223" s="129"/>
    </row>
    <row r="224" spans="2:13" ht="12.75">
      <c r="B224" s="131"/>
      <c r="C224" s="131"/>
      <c r="D224" s="131"/>
      <c r="E224" s="131"/>
      <c r="F224" s="131"/>
      <c r="G224" s="131"/>
      <c r="H224" s="131"/>
      <c r="I224" s="131"/>
      <c r="J224" s="131"/>
      <c r="K224" s="131"/>
      <c r="L224" s="131"/>
      <c r="M224" s="131"/>
    </row>
    <row r="225" spans="2:13" ht="12.75">
      <c r="B225" s="115"/>
      <c r="C225" s="115"/>
      <c r="D225" s="115"/>
      <c r="E225" s="115"/>
      <c r="F225" s="115"/>
      <c r="G225" s="115"/>
      <c r="H225" s="115"/>
      <c r="I225" s="115"/>
      <c r="J225" s="115"/>
      <c r="K225" s="115"/>
      <c r="L225" s="115"/>
      <c r="M225" s="115"/>
    </row>
    <row r="227" spans="1:10" ht="12.75">
      <c r="A227" s="54" t="s">
        <v>90</v>
      </c>
      <c r="B227" s="44" t="s">
        <v>91</v>
      </c>
      <c r="I227" s="31"/>
      <c r="J227" s="31"/>
    </row>
    <row r="229" spans="2:13" ht="12.75" customHeight="1">
      <c r="B229" s="129" t="s">
        <v>210</v>
      </c>
      <c r="C229" s="129"/>
      <c r="D229" s="129"/>
      <c r="E229" s="129"/>
      <c r="F229" s="129"/>
      <c r="G229" s="129"/>
      <c r="H229" s="129"/>
      <c r="I229" s="129"/>
      <c r="J229" s="129"/>
      <c r="K229" s="129"/>
      <c r="L229" s="129"/>
      <c r="M229" s="129"/>
    </row>
    <row r="230" spans="2:13" ht="12.75">
      <c r="B230" s="129"/>
      <c r="C230" s="129"/>
      <c r="D230" s="129"/>
      <c r="E230" s="129"/>
      <c r="F230" s="129"/>
      <c r="G230" s="129"/>
      <c r="H230" s="129"/>
      <c r="I230" s="129"/>
      <c r="J230" s="129"/>
      <c r="K230" s="129"/>
      <c r="L230" s="129"/>
      <c r="M230" s="129"/>
    </row>
    <row r="231" spans="2:13" ht="11.25" customHeight="1">
      <c r="B231" s="129"/>
      <c r="C231" s="129"/>
      <c r="D231" s="129"/>
      <c r="E231" s="129"/>
      <c r="F231" s="129"/>
      <c r="G231" s="129"/>
      <c r="H231" s="129"/>
      <c r="I231" s="129"/>
      <c r="J231" s="129"/>
      <c r="K231" s="129"/>
      <c r="L231" s="129"/>
      <c r="M231" s="129"/>
    </row>
    <row r="232" ht="11.25" customHeight="1"/>
    <row r="233" spans="1:2" ht="12.75">
      <c r="A233" s="54" t="s">
        <v>92</v>
      </c>
      <c r="B233" s="44" t="s">
        <v>93</v>
      </c>
    </row>
    <row r="234" ht="12" customHeight="1"/>
    <row r="235" spans="2:13" ht="12" customHeight="1">
      <c r="B235" s="130" t="s">
        <v>251</v>
      </c>
      <c r="C235" s="130"/>
      <c r="D235" s="130"/>
      <c r="E235" s="130"/>
      <c r="F235" s="130"/>
      <c r="G235" s="130"/>
      <c r="H235" s="130"/>
      <c r="I235" s="130"/>
      <c r="J235" s="130"/>
      <c r="K235" s="130"/>
      <c r="L235" s="130"/>
      <c r="M235" s="130"/>
    </row>
    <row r="236" spans="2:13" ht="14.25" customHeight="1">
      <c r="B236" s="130"/>
      <c r="C236" s="130"/>
      <c r="D236" s="130"/>
      <c r="E236" s="130"/>
      <c r="F236" s="130"/>
      <c r="G236" s="130"/>
      <c r="H236" s="130"/>
      <c r="I236" s="130"/>
      <c r="J236" s="130"/>
      <c r="K236" s="130"/>
      <c r="L236" s="130"/>
      <c r="M236" s="130"/>
    </row>
    <row r="237" spans="2:13" ht="12" customHeight="1">
      <c r="B237" s="140"/>
      <c r="C237" s="140"/>
      <c r="D237" s="140"/>
      <c r="E237" s="140"/>
      <c r="F237" s="140"/>
      <c r="G237" s="140"/>
      <c r="H237" s="140"/>
      <c r="I237" s="140"/>
      <c r="J237" s="140"/>
      <c r="K237" s="140"/>
      <c r="L237" s="140"/>
      <c r="M237" s="140"/>
    </row>
    <row r="238" spans="2:13" ht="12" customHeight="1">
      <c r="B238" s="140"/>
      <c r="C238" s="140"/>
      <c r="D238" s="140"/>
      <c r="E238" s="140"/>
      <c r="F238" s="140"/>
      <c r="G238" s="140"/>
      <c r="H238" s="140"/>
      <c r="I238" s="140"/>
      <c r="J238" s="140"/>
      <c r="K238" s="140"/>
      <c r="L238" s="140"/>
      <c r="M238" s="140"/>
    </row>
    <row r="239" ht="12" customHeight="1"/>
    <row r="240" spans="1:2" ht="12.75">
      <c r="A240" s="54" t="s">
        <v>94</v>
      </c>
      <c r="B240" s="44" t="s">
        <v>95</v>
      </c>
    </row>
    <row r="241" spans="1:13" ht="12.75">
      <c r="A241" s="54"/>
      <c r="B241" s="44"/>
      <c r="I241" s="30" t="s">
        <v>20</v>
      </c>
      <c r="M241" s="30" t="s">
        <v>20</v>
      </c>
    </row>
    <row r="242" spans="1:14" ht="12.75">
      <c r="A242" s="54"/>
      <c r="B242" s="44"/>
      <c r="G242" s="58" t="s">
        <v>19</v>
      </c>
      <c r="H242" s="58"/>
      <c r="I242" s="58" t="s">
        <v>21</v>
      </c>
      <c r="J242" s="70"/>
      <c r="K242" s="58" t="s">
        <v>19</v>
      </c>
      <c r="L242" s="58"/>
      <c r="M242" s="58" t="s">
        <v>21</v>
      </c>
      <c r="N242" s="70"/>
    </row>
    <row r="243" spans="1:14" ht="12.75">
      <c r="A243" s="54"/>
      <c r="B243" s="44"/>
      <c r="G243" s="58" t="s">
        <v>12</v>
      </c>
      <c r="H243" s="58"/>
      <c r="I243" s="58" t="s">
        <v>12</v>
      </c>
      <c r="J243" s="70"/>
      <c r="K243" s="58" t="s">
        <v>22</v>
      </c>
      <c r="L243" s="58"/>
      <c r="M243" s="58" t="s">
        <v>25</v>
      </c>
      <c r="N243" s="70"/>
    </row>
    <row r="244" spans="7:13" ht="12.75">
      <c r="G244" s="58" t="s">
        <v>233</v>
      </c>
      <c r="H244" s="58"/>
      <c r="I244" s="58" t="s">
        <v>234</v>
      </c>
      <c r="K244" s="58" t="s">
        <v>233</v>
      </c>
      <c r="L244" s="58"/>
      <c r="M244" s="58" t="s">
        <v>234</v>
      </c>
    </row>
    <row r="245" spans="2:13" ht="12.75">
      <c r="B245" s="44" t="s">
        <v>110</v>
      </c>
      <c r="G245" s="58"/>
      <c r="H245" s="58"/>
      <c r="I245" s="58"/>
      <c r="K245" s="58"/>
      <c r="L245" s="58"/>
      <c r="M245" s="58"/>
    </row>
    <row r="246" spans="2:13" ht="13.5" thickBot="1">
      <c r="B246" s="30" t="s">
        <v>149</v>
      </c>
      <c r="G246" s="99">
        <f>+'IS'!B34</f>
        <v>2002</v>
      </c>
      <c r="H246" s="100"/>
      <c r="I246" s="99">
        <f>+'IS'!D34</f>
        <v>2732</v>
      </c>
      <c r="J246" s="49"/>
      <c r="K246" s="99">
        <f>+'IS'!F34</f>
        <v>5038</v>
      </c>
      <c r="L246" s="100"/>
      <c r="M246" s="99">
        <f>+'IS'!H34</f>
        <v>5734</v>
      </c>
    </row>
    <row r="247" spans="7:13" ht="13.5" thickTop="1">
      <c r="G247" s="101"/>
      <c r="H247" s="101"/>
      <c r="I247" s="49"/>
      <c r="J247" s="49"/>
      <c r="K247" s="101"/>
      <c r="L247" s="101"/>
      <c r="M247" s="49"/>
    </row>
    <row r="248" spans="2:13" ht="12.75">
      <c r="B248" s="30" t="s">
        <v>148</v>
      </c>
      <c r="G248" s="102"/>
      <c r="H248" s="102"/>
      <c r="I248" s="49"/>
      <c r="J248" s="49"/>
      <c r="K248" s="102"/>
      <c r="L248" s="102"/>
      <c r="M248" s="49"/>
    </row>
    <row r="249" spans="2:13" ht="13.5" thickBot="1">
      <c r="B249" s="30" t="s">
        <v>96</v>
      </c>
      <c r="G249" s="99">
        <v>120001</v>
      </c>
      <c r="H249" s="100"/>
      <c r="I249" s="99">
        <v>120001</v>
      </c>
      <c r="J249" s="49"/>
      <c r="K249" s="99">
        <v>120001</v>
      </c>
      <c r="L249" s="100"/>
      <c r="M249" s="99">
        <v>120001</v>
      </c>
    </row>
    <row r="250" spans="7:13" ht="13.5" thickTop="1">
      <c r="G250" s="101"/>
      <c r="H250" s="101"/>
      <c r="I250" s="49"/>
      <c r="J250" s="49"/>
      <c r="K250" s="101"/>
      <c r="L250" s="101"/>
      <c r="M250" s="49"/>
    </row>
    <row r="251" spans="2:13" ht="13.5" thickBot="1">
      <c r="B251" s="30" t="s">
        <v>109</v>
      </c>
      <c r="G251" s="103">
        <f>(G246/G249)*100</f>
        <v>1.668319430671411</v>
      </c>
      <c r="H251" s="101"/>
      <c r="I251" s="103">
        <f>(I246/I249)*100</f>
        <v>2.276647694602545</v>
      </c>
      <c r="J251" s="49"/>
      <c r="K251" s="103">
        <f>(K246/K249)*100</f>
        <v>4.198298347513771</v>
      </c>
      <c r="L251" s="101"/>
      <c r="M251" s="103">
        <f>(M246/M249)*100</f>
        <v>4.778293514220715</v>
      </c>
    </row>
    <row r="252" spans="7:12" ht="13.5" thickTop="1">
      <c r="G252" s="101"/>
      <c r="H252" s="101"/>
      <c r="I252" s="49"/>
      <c r="J252" s="49"/>
      <c r="K252" s="101"/>
      <c r="L252" s="101"/>
    </row>
    <row r="253" spans="2:10" ht="12.75">
      <c r="B253" s="30" t="s">
        <v>152</v>
      </c>
      <c r="H253" s="53"/>
      <c r="I253" s="49"/>
      <c r="J253" s="53"/>
    </row>
    <row r="254" spans="8:10" ht="12.75">
      <c r="H254" s="53"/>
      <c r="I254" s="49"/>
      <c r="J254" s="53"/>
    </row>
    <row r="255" spans="8:10" ht="12.75">
      <c r="H255" s="53"/>
      <c r="I255" s="49"/>
      <c r="J255" s="53"/>
    </row>
    <row r="256" spans="2:13" ht="12" customHeight="1">
      <c r="B256" s="118"/>
      <c r="C256" s="118"/>
      <c r="D256" s="118"/>
      <c r="E256" s="118"/>
      <c r="F256" s="118"/>
      <c r="G256" s="118"/>
      <c r="H256" s="118"/>
      <c r="I256" s="118"/>
      <c r="J256" s="118"/>
      <c r="K256" s="118"/>
      <c r="L256" s="118"/>
      <c r="M256" s="118"/>
    </row>
    <row r="257" ht="12.75">
      <c r="B257" s="98"/>
    </row>
    <row r="258" spans="1:13" ht="12.75">
      <c r="A258" s="134" t="s">
        <v>121</v>
      </c>
      <c r="B258" s="134"/>
      <c r="C258" s="134"/>
      <c r="D258" s="134"/>
      <c r="E258" s="134"/>
      <c r="F258" s="134"/>
      <c r="G258" s="134"/>
      <c r="H258" s="134"/>
      <c r="I258" s="134"/>
      <c r="J258" s="134"/>
      <c r="K258" s="134"/>
      <c r="L258" s="134"/>
      <c r="M258" s="134"/>
    </row>
    <row r="259" spans="1:13" ht="12.75">
      <c r="A259" s="134"/>
      <c r="B259" s="134"/>
      <c r="C259" s="134"/>
      <c r="D259" s="134"/>
      <c r="E259" s="134"/>
      <c r="F259" s="134"/>
      <c r="G259" s="134"/>
      <c r="H259" s="134"/>
      <c r="I259" s="134"/>
      <c r="J259" s="134"/>
      <c r="K259" s="134"/>
      <c r="L259" s="134"/>
      <c r="M259" s="134"/>
    </row>
    <row r="260" spans="1:13" ht="12.75">
      <c r="A260" s="109"/>
      <c r="B260" s="109"/>
      <c r="C260" s="109"/>
      <c r="D260" s="109"/>
      <c r="E260" s="109"/>
      <c r="F260" s="109"/>
      <c r="G260" s="109"/>
      <c r="H260" s="109"/>
      <c r="I260" s="109"/>
      <c r="J260" s="109"/>
      <c r="K260" s="109"/>
      <c r="L260" s="109"/>
      <c r="M260" s="109"/>
    </row>
    <row r="261" spans="1:10" ht="12.75">
      <c r="A261" s="54" t="s">
        <v>185</v>
      </c>
      <c r="B261" s="44" t="s">
        <v>186</v>
      </c>
      <c r="H261" s="53"/>
      <c r="I261" s="49"/>
      <c r="J261" s="53"/>
    </row>
    <row r="262" spans="8:10" ht="12.75">
      <c r="H262" s="53"/>
      <c r="I262" s="49"/>
      <c r="J262" s="53"/>
    </row>
    <row r="263" spans="2:13" ht="12.75">
      <c r="B263" s="137" t="s">
        <v>214</v>
      </c>
      <c r="C263" s="138"/>
      <c r="D263" s="138"/>
      <c r="E263" s="138"/>
      <c r="F263" s="138"/>
      <c r="G263" s="138"/>
      <c r="H263" s="138"/>
      <c r="I263" s="138"/>
      <c r="J263" s="138"/>
      <c r="K263" s="138"/>
      <c r="L263" s="138"/>
      <c r="M263" s="138"/>
    </row>
    <row r="264" spans="2:13" ht="12.75">
      <c r="B264" s="138"/>
      <c r="C264" s="138"/>
      <c r="D264" s="138"/>
      <c r="E264" s="138"/>
      <c r="F264" s="138"/>
      <c r="G264" s="138"/>
      <c r="H264" s="138"/>
      <c r="I264" s="138"/>
      <c r="J264" s="138"/>
      <c r="K264" s="138"/>
      <c r="L264" s="138"/>
      <c r="M264" s="138"/>
    </row>
    <row r="265" spans="8:10" ht="12.75">
      <c r="H265" s="53"/>
      <c r="I265" s="49"/>
      <c r="J265" s="53"/>
    </row>
    <row r="266" spans="7:10" ht="12.75">
      <c r="G266" s="31" t="s">
        <v>67</v>
      </c>
      <c r="H266" s="53"/>
      <c r="I266" s="31" t="s">
        <v>67</v>
      </c>
      <c r="J266" s="53"/>
    </row>
    <row r="267" spans="7:10" ht="12.75">
      <c r="G267" s="31" t="s">
        <v>233</v>
      </c>
      <c r="H267" s="53"/>
      <c r="I267" s="31" t="s">
        <v>184</v>
      </c>
      <c r="J267" s="53"/>
    </row>
    <row r="268" spans="7:10" ht="12.75">
      <c r="G268" s="31" t="s">
        <v>6</v>
      </c>
      <c r="H268" s="53"/>
      <c r="I268" s="31" t="s">
        <v>6</v>
      </c>
      <c r="J268" s="53"/>
    </row>
    <row r="269" spans="2:10" ht="12.75">
      <c r="B269" s="30" t="s">
        <v>187</v>
      </c>
      <c r="G269" s="31"/>
      <c r="H269" s="53"/>
      <c r="I269" s="31"/>
      <c r="J269" s="53"/>
    </row>
    <row r="270" spans="3:11" ht="12.75">
      <c r="C270" s="43" t="s">
        <v>188</v>
      </c>
      <c r="G270" s="38">
        <v>57978</v>
      </c>
      <c r="H270" s="117"/>
      <c r="I270" s="38">
        <v>59439</v>
      </c>
      <c r="J270" s="53"/>
      <c r="K270" s="95"/>
    </row>
    <row r="271" spans="3:10" ht="12.75">
      <c r="C271" s="43" t="s">
        <v>189</v>
      </c>
      <c r="G271" s="84">
        <v>-972</v>
      </c>
      <c r="H271" s="117"/>
      <c r="I271" s="84">
        <v>-1432</v>
      </c>
      <c r="J271" s="53"/>
    </row>
    <row r="272" spans="3:10" ht="12.75">
      <c r="C272" s="43"/>
      <c r="G272" s="38">
        <f>SUM(G270:G271)</f>
        <v>57006</v>
      </c>
      <c r="H272" s="117"/>
      <c r="I272" s="38">
        <f>SUM(I270:I271)</f>
        <v>58007</v>
      </c>
      <c r="J272" s="53"/>
    </row>
    <row r="273" spans="3:10" ht="12.75">
      <c r="C273" s="30" t="s">
        <v>199</v>
      </c>
      <c r="G273" s="38">
        <v>-25835</v>
      </c>
      <c r="H273" s="117"/>
      <c r="I273" s="38">
        <v>-25874</v>
      </c>
      <c r="J273" s="53"/>
    </row>
    <row r="274" spans="7:10" ht="3.75" customHeight="1">
      <c r="G274" s="38"/>
      <c r="H274" s="117"/>
      <c r="I274" s="38"/>
      <c r="J274" s="53"/>
    </row>
    <row r="275" spans="2:10" ht="13.5" thickBot="1">
      <c r="B275" s="30" t="s">
        <v>190</v>
      </c>
      <c r="G275" s="33">
        <f>SUM(G272:G274)</f>
        <v>31171</v>
      </c>
      <c r="H275" s="117"/>
      <c r="I275" s="33">
        <f>SUM(I272:I274)</f>
        <v>32133</v>
      </c>
      <c r="J275" s="53"/>
    </row>
    <row r="276" spans="8:10" ht="13.5" thickTop="1">
      <c r="H276" s="53"/>
      <c r="I276" s="49"/>
      <c r="J276" s="53"/>
    </row>
    <row r="277" spans="8:10" ht="12.75">
      <c r="H277" s="53"/>
      <c r="I277" s="49"/>
      <c r="J277" s="53"/>
    </row>
    <row r="278" spans="2:13" ht="12.75">
      <c r="B278" s="135" t="s">
        <v>226</v>
      </c>
      <c r="C278" s="139"/>
      <c r="D278" s="139"/>
      <c r="E278" s="139"/>
      <c r="F278" s="139"/>
      <c r="G278" s="139"/>
      <c r="H278" s="139"/>
      <c r="I278" s="139"/>
      <c r="J278" s="139"/>
      <c r="K278" s="139"/>
      <c r="L278" s="139"/>
      <c r="M278" s="139"/>
    </row>
    <row r="279" spans="2:13" ht="12.75">
      <c r="B279" s="139"/>
      <c r="C279" s="139"/>
      <c r="D279" s="139"/>
      <c r="E279" s="139"/>
      <c r="F279" s="139"/>
      <c r="G279" s="139"/>
      <c r="H279" s="139"/>
      <c r="I279" s="139"/>
      <c r="J279" s="139"/>
      <c r="K279" s="139"/>
      <c r="L279" s="139"/>
      <c r="M279" s="139"/>
    </row>
    <row r="280" spans="2:13" ht="12.75">
      <c r="B280" s="139"/>
      <c r="C280" s="139"/>
      <c r="D280" s="139"/>
      <c r="E280" s="139"/>
      <c r="F280" s="139"/>
      <c r="G280" s="139"/>
      <c r="H280" s="139"/>
      <c r="I280" s="139"/>
      <c r="J280" s="139"/>
      <c r="K280" s="139"/>
      <c r="L280" s="139"/>
      <c r="M280" s="139"/>
    </row>
    <row r="281" spans="2:13" ht="12.75">
      <c r="B281" s="139"/>
      <c r="C281" s="139"/>
      <c r="D281" s="139"/>
      <c r="E281" s="139"/>
      <c r="F281" s="139"/>
      <c r="G281" s="139"/>
      <c r="H281" s="139"/>
      <c r="I281" s="139"/>
      <c r="J281" s="139"/>
      <c r="K281" s="139"/>
      <c r="L281" s="139"/>
      <c r="M281" s="139"/>
    </row>
    <row r="282" spans="8:10" ht="12.75">
      <c r="H282" s="53"/>
      <c r="I282" s="49"/>
      <c r="J282" s="53"/>
    </row>
    <row r="283" spans="8:10" ht="12.75">
      <c r="H283" s="53"/>
      <c r="I283" s="49"/>
      <c r="J283" s="53"/>
    </row>
    <row r="284" spans="7:10" ht="12.75">
      <c r="G284" s="58"/>
      <c r="I284" s="58"/>
      <c r="J284" s="58"/>
    </row>
    <row r="285" spans="7:10" ht="12.75">
      <c r="G285" s="58"/>
      <c r="I285" s="58"/>
      <c r="J285" s="58"/>
    </row>
    <row r="286" spans="7:10" ht="12.75">
      <c r="G286" s="58"/>
      <c r="I286" s="58"/>
      <c r="J286" s="58"/>
    </row>
    <row r="287" spans="7:10" ht="12.75">
      <c r="G287" s="58"/>
      <c r="I287" s="58"/>
      <c r="J287" s="58"/>
    </row>
    <row r="288" spans="7:10" ht="12.75">
      <c r="G288" s="58"/>
      <c r="I288" s="58"/>
      <c r="J288" s="58"/>
    </row>
    <row r="289" spans="7:10" ht="12.75">
      <c r="G289" s="63"/>
      <c r="H289" s="49"/>
      <c r="I289" s="63"/>
      <c r="J289" s="63"/>
    </row>
    <row r="290" spans="7:10" ht="12.75">
      <c r="G290" s="63"/>
      <c r="H290" s="49"/>
      <c r="I290" s="63"/>
      <c r="J290" s="63"/>
    </row>
    <row r="291" spans="7:10" ht="12.75">
      <c r="G291" s="58"/>
      <c r="I291" s="58"/>
      <c r="J291" s="58"/>
    </row>
    <row r="292" ht="12.75">
      <c r="B292" s="98"/>
    </row>
    <row r="293" spans="9:12" ht="12.75" hidden="1">
      <c r="I293" s="58"/>
      <c r="J293" s="58"/>
      <c r="K293" s="58"/>
      <c r="L293" s="58"/>
    </row>
    <row r="294" spans="1:13" ht="12.75" customHeight="1" hidden="1">
      <c r="A294" s="136" t="s">
        <v>121</v>
      </c>
      <c r="B294" s="136"/>
      <c r="C294" s="136"/>
      <c r="D294" s="136"/>
      <c r="E294" s="136"/>
      <c r="F294" s="136"/>
      <c r="G294" s="136"/>
      <c r="H294" s="136"/>
      <c r="I294" s="136"/>
      <c r="J294" s="136"/>
      <c r="K294" s="136"/>
      <c r="L294" s="136"/>
      <c r="M294" s="136"/>
    </row>
    <row r="295" spans="1:13" ht="12.75" hidden="1">
      <c r="A295" s="136"/>
      <c r="B295" s="136"/>
      <c r="C295" s="136"/>
      <c r="D295" s="136"/>
      <c r="E295" s="136"/>
      <c r="F295" s="136"/>
      <c r="G295" s="136"/>
      <c r="H295" s="136"/>
      <c r="I295" s="136"/>
      <c r="J295" s="136"/>
      <c r="K295" s="136"/>
      <c r="L295" s="136"/>
      <c r="M295" s="136"/>
    </row>
    <row r="296" spans="9:12" ht="12.75" hidden="1">
      <c r="I296" s="58"/>
      <c r="J296" s="58"/>
      <c r="K296" s="58"/>
      <c r="L296" s="58"/>
    </row>
    <row r="297" spans="7:10" ht="12.75" hidden="1">
      <c r="G297" s="58"/>
      <c r="I297" s="58"/>
      <c r="J297" s="58"/>
    </row>
    <row r="298" spans="7:10" ht="12.75" hidden="1">
      <c r="G298" s="58"/>
      <c r="I298" s="58"/>
      <c r="J298" s="58"/>
    </row>
    <row r="299" spans="7:10" ht="12.75">
      <c r="G299" s="58"/>
      <c r="I299" s="58"/>
      <c r="J299" s="58"/>
    </row>
  </sheetData>
  <sheetProtection/>
  <mergeCells count="35">
    <mergeCell ref="B76:M76"/>
    <mergeCell ref="B156:M159"/>
    <mergeCell ref="B148:M152"/>
    <mergeCell ref="A131:M132"/>
    <mergeCell ref="B101:M102"/>
    <mergeCell ref="B106:M107"/>
    <mergeCell ref="B136:M139"/>
    <mergeCell ref="A294:M295"/>
    <mergeCell ref="B229:M231"/>
    <mergeCell ref="B219:M220"/>
    <mergeCell ref="A258:M259"/>
    <mergeCell ref="B263:M264"/>
    <mergeCell ref="B278:M281"/>
    <mergeCell ref="B235:M238"/>
    <mergeCell ref="B222:M224"/>
    <mergeCell ref="B11:M13"/>
    <mergeCell ref="B15:M19"/>
    <mergeCell ref="B20:M23"/>
    <mergeCell ref="B97:M97"/>
    <mergeCell ref="B31:M33"/>
    <mergeCell ref="B57:M58"/>
    <mergeCell ref="B29:M29"/>
    <mergeCell ref="B44:M44"/>
    <mergeCell ref="B52:M53"/>
    <mergeCell ref="B61:M62"/>
    <mergeCell ref="B66:M68"/>
    <mergeCell ref="B217:C217"/>
    <mergeCell ref="B192:M192"/>
    <mergeCell ref="B214:C214"/>
    <mergeCell ref="G214:I214"/>
    <mergeCell ref="B202:M202"/>
    <mergeCell ref="A197:M198"/>
    <mergeCell ref="B90:M93"/>
    <mergeCell ref="B181:M183"/>
    <mergeCell ref="B141:M144"/>
  </mergeCells>
  <printOptions/>
  <pageMargins left="0.55" right="0.4" top="0.52" bottom="0.43" header="0.34" footer="0.23"/>
  <pageSetup horizontalDpi="600" verticalDpi="600" orientation="portrait" scale="83" r:id="rId2"/>
  <rowBreaks count="4" manualBreakCount="4">
    <brk id="70" max="255" man="1"/>
    <brk id="129" max="255" man="1"/>
    <brk id="195" max="255" man="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2011-08-18T06:12:51Z</cp:lastPrinted>
  <dcterms:created xsi:type="dcterms:W3CDTF">2001-03-17T05:13:36Z</dcterms:created>
  <dcterms:modified xsi:type="dcterms:W3CDTF">2011-08-18T06:13:18Z</dcterms:modified>
  <cp:category/>
  <cp:version/>
  <cp:contentType/>
  <cp:contentStatus/>
</cp:coreProperties>
</file>